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ams\AppData\Local\Microsoft\Windows\Temporary Internet Files\Content.Outlook\IC0LF4XF\"/>
    </mc:Choice>
  </mc:AlternateContent>
  <bookViews>
    <workbookView xWindow="-330" yWindow="-50" windowWidth="20730" windowHeight="11760" tabRatio="476"/>
  </bookViews>
  <sheets>
    <sheet name="1st Flight" sheetId="4" r:id="rId1"/>
    <sheet name="2nd Flight" sheetId="7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7" l="1"/>
  <c r="T7" i="4" l="1"/>
  <c r="T11" i="4"/>
  <c r="T15" i="4"/>
  <c r="T19" i="4"/>
  <c r="T23" i="4"/>
  <c r="T27" i="4"/>
  <c r="T31" i="4"/>
  <c r="T35" i="4"/>
  <c r="T39" i="4"/>
  <c r="T43" i="4"/>
  <c r="T47" i="4"/>
  <c r="T51" i="4"/>
  <c r="T55" i="4"/>
  <c r="T59" i="4"/>
  <c r="T63" i="4"/>
  <c r="T67" i="4"/>
  <c r="T71" i="4"/>
  <c r="T75" i="4"/>
  <c r="T79" i="4"/>
  <c r="T83" i="4"/>
  <c r="T87" i="4"/>
  <c r="T91" i="4"/>
  <c r="T95" i="4"/>
  <c r="T99" i="4"/>
  <c r="T3" i="4"/>
  <c r="T7" i="7"/>
  <c r="T11" i="7"/>
  <c r="T15" i="7"/>
  <c r="T19" i="7"/>
  <c r="T23" i="7"/>
  <c r="T27" i="7"/>
  <c r="T31" i="7"/>
  <c r="T35" i="7"/>
  <c r="T39" i="7"/>
  <c r="T43" i="7"/>
  <c r="T47" i="7"/>
  <c r="T51" i="7"/>
  <c r="T55" i="7"/>
  <c r="T59" i="7"/>
  <c r="T63" i="7"/>
  <c r="T67" i="7"/>
  <c r="T71" i="7"/>
  <c r="T75" i="7"/>
  <c r="T79" i="7"/>
  <c r="T83" i="7"/>
  <c r="T87" i="7"/>
  <c r="T91" i="7"/>
  <c r="T95" i="7"/>
  <c r="T99" i="7"/>
  <c r="L99" i="7"/>
  <c r="M99" i="7"/>
  <c r="N99" i="7"/>
  <c r="O99" i="7"/>
  <c r="V99" i="7"/>
  <c r="Z99" i="7"/>
  <c r="AA99" i="7"/>
  <c r="L100" i="7"/>
  <c r="P99" i="7" s="1"/>
  <c r="V100" i="7"/>
  <c r="Z100" i="7"/>
  <c r="AA100" i="7"/>
  <c r="L101" i="7"/>
  <c r="V101" i="7"/>
  <c r="Z101" i="7"/>
  <c r="AA101" i="7"/>
  <c r="L102" i="7"/>
  <c r="V102" i="7"/>
  <c r="Z102" i="7"/>
  <c r="AA102" i="7"/>
  <c r="Q99" i="4"/>
  <c r="R99" i="4"/>
  <c r="S99" i="4"/>
  <c r="M99" i="4"/>
  <c r="N99" i="4"/>
  <c r="O99" i="4"/>
  <c r="P99" i="4"/>
  <c r="V99" i="4"/>
  <c r="V100" i="4"/>
  <c r="V101" i="4"/>
  <c r="V102" i="4"/>
  <c r="U99" i="4" l="1"/>
  <c r="L95" i="7"/>
  <c r="M95" i="7"/>
  <c r="N95" i="7"/>
  <c r="O95" i="7"/>
  <c r="V95" i="7"/>
  <c r="Z95" i="7"/>
  <c r="AA95" i="7"/>
  <c r="L96" i="7"/>
  <c r="V96" i="7"/>
  <c r="Z96" i="7"/>
  <c r="AA96" i="7"/>
  <c r="L97" i="7"/>
  <c r="V97" i="7"/>
  <c r="Z97" i="7"/>
  <c r="AA97" i="7"/>
  <c r="L98" i="7"/>
  <c r="V98" i="7"/>
  <c r="Z98" i="7"/>
  <c r="AA98" i="7"/>
  <c r="L91" i="7"/>
  <c r="M91" i="7"/>
  <c r="N91" i="7"/>
  <c r="O91" i="7"/>
  <c r="V91" i="7"/>
  <c r="Z91" i="7"/>
  <c r="AA91" i="7"/>
  <c r="L92" i="7"/>
  <c r="V92" i="7"/>
  <c r="Z92" i="7"/>
  <c r="AA92" i="7"/>
  <c r="L93" i="7"/>
  <c r="V93" i="7"/>
  <c r="Z93" i="7"/>
  <c r="AA93" i="7"/>
  <c r="L94" i="7"/>
  <c r="V94" i="7"/>
  <c r="Z94" i="7"/>
  <c r="AA94" i="7"/>
  <c r="Q95" i="4"/>
  <c r="R95" i="4"/>
  <c r="S95" i="4"/>
  <c r="M95" i="4"/>
  <c r="N95" i="4"/>
  <c r="O95" i="4"/>
  <c r="P95" i="4"/>
  <c r="V95" i="4"/>
  <c r="V96" i="4"/>
  <c r="V97" i="4"/>
  <c r="V98" i="4"/>
  <c r="Q91" i="4"/>
  <c r="R91" i="4"/>
  <c r="S91" i="4"/>
  <c r="M91" i="4"/>
  <c r="N91" i="4"/>
  <c r="O91" i="4"/>
  <c r="V91" i="4"/>
  <c r="P91" i="4"/>
  <c r="V92" i="4"/>
  <c r="V93" i="4"/>
  <c r="V94" i="4"/>
  <c r="M87" i="4"/>
  <c r="Q87" i="4" s="1"/>
  <c r="N87" i="4"/>
  <c r="R87" i="4" s="1"/>
  <c r="O87" i="4"/>
  <c r="S87" i="4" s="1"/>
  <c r="V87" i="4"/>
  <c r="P87" i="4"/>
  <c r="V88" i="4"/>
  <c r="V89" i="4"/>
  <c r="V90" i="4"/>
  <c r="P95" i="7" l="1"/>
  <c r="P91" i="7"/>
  <c r="U95" i="4"/>
  <c r="U91" i="4"/>
  <c r="U87" i="4"/>
  <c r="AA84" i="7"/>
  <c r="AA85" i="7"/>
  <c r="AA86" i="7"/>
  <c r="AA87" i="7"/>
  <c r="AA88" i="7"/>
  <c r="AA89" i="7"/>
  <c r="AA90" i="7"/>
  <c r="Z83" i="7"/>
  <c r="Z84" i="7"/>
  <c r="Z85" i="7"/>
  <c r="Z86" i="7"/>
  <c r="Z87" i="7"/>
  <c r="Z88" i="7"/>
  <c r="Z89" i="7"/>
  <c r="Z90" i="7"/>
  <c r="Z69" i="7"/>
  <c r="Q7" i="4" l="1"/>
  <c r="R7" i="4"/>
  <c r="S7" i="4"/>
  <c r="Q11" i="4"/>
  <c r="R11" i="4"/>
  <c r="S11" i="4"/>
  <c r="Q15" i="4"/>
  <c r="R15" i="4"/>
  <c r="S15" i="4"/>
  <c r="Q19" i="4"/>
  <c r="R19" i="4"/>
  <c r="S19" i="4"/>
  <c r="Q23" i="4"/>
  <c r="R23" i="4"/>
  <c r="S23" i="4"/>
  <c r="Q27" i="4"/>
  <c r="R27" i="4"/>
  <c r="S27" i="4"/>
  <c r="Q31" i="4"/>
  <c r="R31" i="4"/>
  <c r="S31" i="4"/>
  <c r="Q35" i="4"/>
  <c r="R35" i="4"/>
  <c r="S35" i="4"/>
  <c r="Q39" i="4"/>
  <c r="R39" i="4"/>
  <c r="S39" i="4"/>
  <c r="Q43" i="4"/>
  <c r="R43" i="4"/>
  <c r="S43" i="4"/>
  <c r="Q47" i="4"/>
  <c r="R47" i="4"/>
  <c r="S47" i="4"/>
  <c r="Q51" i="4"/>
  <c r="R51" i="4"/>
  <c r="S51" i="4"/>
  <c r="Q55" i="4"/>
  <c r="R55" i="4"/>
  <c r="S55" i="4"/>
  <c r="Q59" i="4"/>
  <c r="R59" i="4"/>
  <c r="S59" i="4"/>
  <c r="Q63" i="4"/>
  <c r="R63" i="4"/>
  <c r="S63" i="4"/>
  <c r="Q67" i="4"/>
  <c r="R67" i="4"/>
  <c r="S67" i="4"/>
  <c r="Q71" i="4"/>
  <c r="R71" i="4"/>
  <c r="S71" i="4"/>
  <c r="Q75" i="4"/>
  <c r="R75" i="4"/>
  <c r="S75" i="4"/>
  <c r="Q79" i="4"/>
  <c r="R79" i="4"/>
  <c r="S79" i="4"/>
  <c r="Q83" i="4"/>
  <c r="R83" i="4"/>
  <c r="S83" i="4"/>
  <c r="R3" i="4"/>
  <c r="S3" i="4"/>
  <c r="Q3" i="4"/>
  <c r="P63" i="7"/>
  <c r="P67" i="7"/>
  <c r="O67" i="7"/>
  <c r="N67" i="7"/>
  <c r="M67" i="7"/>
  <c r="L68" i="7"/>
  <c r="L69" i="7"/>
  <c r="AA83" i="7"/>
  <c r="S7" i="7" l="1"/>
  <c r="S15" i="7"/>
  <c r="S23" i="7"/>
  <c r="S31" i="7"/>
  <c r="S39" i="7"/>
  <c r="S47" i="7"/>
  <c r="S55" i="7"/>
  <c r="S63" i="7"/>
  <c r="S71" i="7"/>
  <c r="S79" i="7"/>
  <c r="S87" i="7"/>
  <c r="S95" i="7"/>
  <c r="S3" i="7"/>
  <c r="S11" i="7"/>
  <c r="S19" i="7"/>
  <c r="S27" i="7"/>
  <c r="S35" i="7"/>
  <c r="S43" i="7"/>
  <c r="S51" i="7"/>
  <c r="S59" i="7"/>
  <c r="S67" i="7"/>
  <c r="S75" i="7"/>
  <c r="S91" i="7"/>
  <c r="S99" i="7"/>
  <c r="S83" i="7"/>
  <c r="R11" i="7"/>
  <c r="R27" i="7"/>
  <c r="R43" i="7"/>
  <c r="R59" i="7"/>
  <c r="R75" i="7"/>
  <c r="R91" i="7"/>
  <c r="R23" i="7"/>
  <c r="R39" i="7"/>
  <c r="R55" i="7"/>
  <c r="R87" i="7"/>
  <c r="R31" i="7"/>
  <c r="R79" i="7"/>
  <c r="R7" i="7"/>
  <c r="R71" i="7"/>
  <c r="R3" i="7"/>
  <c r="R63" i="7"/>
  <c r="R19" i="7"/>
  <c r="R35" i="7"/>
  <c r="R51" i="7"/>
  <c r="R67" i="7"/>
  <c r="R83" i="7"/>
  <c r="R99" i="7"/>
  <c r="R15" i="7"/>
  <c r="R47" i="7"/>
  <c r="R95" i="7"/>
  <c r="Q7" i="7"/>
  <c r="Q27" i="7"/>
  <c r="Q35" i="7"/>
  <c r="Q47" i="7"/>
  <c r="Q59" i="7"/>
  <c r="Q75" i="7"/>
  <c r="Q91" i="7"/>
  <c r="Q3" i="7"/>
  <c r="Q15" i="7"/>
  <c r="Q23" i="7"/>
  <c r="Q39" i="7"/>
  <c r="Q55" i="7"/>
  <c r="Q67" i="7"/>
  <c r="Q71" i="7"/>
  <c r="Q83" i="7"/>
  <c r="Q95" i="7"/>
  <c r="Q11" i="7"/>
  <c r="Q19" i="7"/>
  <c r="Q31" i="7"/>
  <c r="Q43" i="7"/>
  <c r="Q51" i="7"/>
  <c r="Q63" i="7"/>
  <c r="Q79" i="7"/>
  <c r="Q87" i="7"/>
  <c r="Q99" i="7"/>
  <c r="L87" i="7"/>
  <c r="M87" i="7"/>
  <c r="N87" i="7"/>
  <c r="O87" i="7"/>
  <c r="V87" i="7"/>
  <c r="L88" i="7"/>
  <c r="V88" i="7"/>
  <c r="L89" i="7"/>
  <c r="V89" i="7"/>
  <c r="L90" i="7"/>
  <c r="V90" i="7"/>
  <c r="L83" i="7"/>
  <c r="M83" i="7"/>
  <c r="N83" i="7"/>
  <c r="O83" i="7"/>
  <c r="V83" i="7"/>
  <c r="L84" i="7"/>
  <c r="V84" i="7"/>
  <c r="L85" i="7"/>
  <c r="V85" i="7"/>
  <c r="L86" i="7"/>
  <c r="V86" i="7"/>
  <c r="L83" i="4"/>
  <c r="M83" i="4"/>
  <c r="N83" i="4"/>
  <c r="O83" i="4"/>
  <c r="V83" i="4"/>
  <c r="L84" i="4"/>
  <c r="V84" i="4"/>
  <c r="L85" i="4"/>
  <c r="V85" i="4"/>
  <c r="L86" i="4"/>
  <c r="V86" i="4"/>
  <c r="L79" i="4"/>
  <c r="M79" i="4"/>
  <c r="N79" i="4"/>
  <c r="O79" i="4"/>
  <c r="V79" i="4"/>
  <c r="L80" i="4"/>
  <c r="V80" i="4"/>
  <c r="L81" i="4"/>
  <c r="V81" i="4"/>
  <c r="L82" i="4"/>
  <c r="V82" i="4"/>
  <c r="U99" i="7" l="1"/>
  <c r="U95" i="7"/>
  <c r="U91" i="7"/>
  <c r="P83" i="4"/>
  <c r="P79" i="4"/>
  <c r="P87" i="7"/>
  <c r="P83" i="7"/>
  <c r="L79" i="7"/>
  <c r="M79" i="7"/>
  <c r="N79" i="7"/>
  <c r="O79" i="7"/>
  <c r="V79" i="7"/>
  <c r="Z79" i="7"/>
  <c r="AA79" i="7"/>
  <c r="L80" i="7"/>
  <c r="V80" i="7"/>
  <c r="Z80" i="7"/>
  <c r="AA80" i="7"/>
  <c r="L81" i="7"/>
  <c r="V81" i="7"/>
  <c r="Z81" i="7"/>
  <c r="AA81" i="7"/>
  <c r="L82" i="7"/>
  <c r="V82" i="7"/>
  <c r="Z82" i="7"/>
  <c r="AA82" i="7"/>
  <c r="L71" i="4"/>
  <c r="M71" i="4"/>
  <c r="N71" i="4"/>
  <c r="O71" i="4"/>
  <c r="V71" i="4"/>
  <c r="Z71" i="4"/>
  <c r="AA71" i="4"/>
  <c r="L72" i="4"/>
  <c r="V72" i="4"/>
  <c r="Z72" i="4"/>
  <c r="AA72" i="4"/>
  <c r="L73" i="4"/>
  <c r="V73" i="4"/>
  <c r="Z73" i="4"/>
  <c r="AA73" i="4"/>
  <c r="L74" i="4"/>
  <c r="V74" i="4"/>
  <c r="Z74" i="4"/>
  <c r="AA74" i="4"/>
  <c r="L75" i="4"/>
  <c r="M75" i="4"/>
  <c r="N75" i="4"/>
  <c r="O75" i="4"/>
  <c r="V75" i="4"/>
  <c r="Z75" i="4"/>
  <c r="AA75" i="4"/>
  <c r="L76" i="4"/>
  <c r="V76" i="4"/>
  <c r="Z76" i="4"/>
  <c r="AA76" i="4"/>
  <c r="L77" i="4"/>
  <c r="V77" i="4"/>
  <c r="Z77" i="4"/>
  <c r="AA77" i="4"/>
  <c r="L78" i="4"/>
  <c r="V78" i="4"/>
  <c r="Z78" i="4"/>
  <c r="AA78" i="4"/>
  <c r="L67" i="4"/>
  <c r="M67" i="4"/>
  <c r="N67" i="4"/>
  <c r="O67" i="4"/>
  <c r="V67" i="4"/>
  <c r="Z67" i="4"/>
  <c r="AA67" i="4"/>
  <c r="L68" i="4"/>
  <c r="V68" i="4"/>
  <c r="Z68" i="4"/>
  <c r="AA68" i="4"/>
  <c r="L69" i="4"/>
  <c r="V69" i="4"/>
  <c r="Z69" i="4"/>
  <c r="AA69" i="4"/>
  <c r="L70" i="4"/>
  <c r="V70" i="4"/>
  <c r="Z70" i="4"/>
  <c r="AA70" i="4"/>
  <c r="P79" i="7" l="1"/>
  <c r="P75" i="4"/>
  <c r="P67" i="4"/>
  <c r="P7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5" i="4"/>
  <c r="AA45" i="4"/>
  <c r="Z46" i="4"/>
  <c r="AA46" i="4"/>
  <c r="Z47" i="4"/>
  <c r="AA47" i="4"/>
  <c r="Z48" i="4"/>
  <c r="AA48" i="4"/>
  <c r="Z49" i="4"/>
  <c r="AA49" i="4"/>
  <c r="Z50" i="4"/>
  <c r="AA50" i="4"/>
  <c r="Z51" i="4"/>
  <c r="AA51" i="4"/>
  <c r="Z52" i="4"/>
  <c r="AA52" i="4"/>
  <c r="Z53" i="4"/>
  <c r="AA53" i="4"/>
  <c r="Z54" i="4"/>
  <c r="AA54" i="4"/>
  <c r="Z55" i="4"/>
  <c r="AA55" i="4"/>
  <c r="Z56" i="4"/>
  <c r="AA56" i="4"/>
  <c r="Z57" i="4"/>
  <c r="AA57" i="4"/>
  <c r="Z58" i="4"/>
  <c r="AA58" i="4"/>
  <c r="Z59" i="4"/>
  <c r="AA59" i="4"/>
  <c r="Z60" i="4"/>
  <c r="AA60" i="4"/>
  <c r="Z61" i="4"/>
  <c r="AA61" i="4"/>
  <c r="Z62" i="4"/>
  <c r="AA62" i="4"/>
  <c r="Z63" i="4"/>
  <c r="AA63" i="4"/>
  <c r="Z64" i="4"/>
  <c r="AA64" i="4"/>
  <c r="Z65" i="4"/>
  <c r="AA65" i="4"/>
  <c r="Z66" i="4"/>
  <c r="AA66" i="4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70" i="7"/>
  <c r="Z71" i="7"/>
  <c r="Z72" i="7"/>
  <c r="Z73" i="7"/>
  <c r="Z74" i="7"/>
  <c r="Z75" i="7"/>
  <c r="Z76" i="7"/>
  <c r="Z77" i="7"/>
  <c r="Z78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70" i="7"/>
  <c r="AA71" i="7"/>
  <c r="AA72" i="7"/>
  <c r="AA73" i="7"/>
  <c r="AA74" i="7"/>
  <c r="AA75" i="7"/>
  <c r="AA76" i="7"/>
  <c r="AA77" i="7"/>
  <c r="AA78" i="7"/>
  <c r="L63" i="7"/>
  <c r="L64" i="7"/>
  <c r="M3" i="7"/>
  <c r="M7" i="7"/>
  <c r="M63" i="7"/>
  <c r="O75" i="7"/>
  <c r="O63" i="7"/>
  <c r="N63" i="7"/>
  <c r="L66" i="7"/>
  <c r="L65" i="7"/>
  <c r="L59" i="7"/>
  <c r="L60" i="7"/>
  <c r="L61" i="7"/>
  <c r="L6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M59" i="7"/>
  <c r="N59" i="7"/>
  <c r="O59" i="7"/>
  <c r="V78" i="7"/>
  <c r="L78" i="7"/>
  <c r="V77" i="7"/>
  <c r="L77" i="7"/>
  <c r="V76" i="7"/>
  <c r="L76" i="7"/>
  <c r="L75" i="7"/>
  <c r="L67" i="7"/>
  <c r="L70" i="7"/>
  <c r="L71" i="7"/>
  <c r="L72" i="7"/>
  <c r="L73" i="7"/>
  <c r="L74" i="7"/>
  <c r="O3" i="7"/>
  <c r="O7" i="7"/>
  <c r="O11" i="7"/>
  <c r="O15" i="7"/>
  <c r="O19" i="7"/>
  <c r="O23" i="7"/>
  <c r="O27" i="7"/>
  <c r="O31" i="7"/>
  <c r="O35" i="7"/>
  <c r="O39" i="7"/>
  <c r="O43" i="7"/>
  <c r="O47" i="7"/>
  <c r="O51" i="7"/>
  <c r="O55" i="7"/>
  <c r="O71" i="7"/>
  <c r="M75" i="7"/>
  <c r="M11" i="7"/>
  <c r="M15" i="7"/>
  <c r="M19" i="7"/>
  <c r="M23" i="7"/>
  <c r="M27" i="7"/>
  <c r="M31" i="7"/>
  <c r="M35" i="7"/>
  <c r="M39" i="7"/>
  <c r="M43" i="7"/>
  <c r="M47" i="7"/>
  <c r="M51" i="7"/>
  <c r="M55" i="7"/>
  <c r="M71" i="7"/>
  <c r="N75" i="7"/>
  <c r="N3" i="7"/>
  <c r="N7" i="7"/>
  <c r="N11" i="7"/>
  <c r="N15" i="7"/>
  <c r="N19" i="7"/>
  <c r="N23" i="7"/>
  <c r="N27" i="7"/>
  <c r="N31" i="7"/>
  <c r="N35" i="7"/>
  <c r="N39" i="7"/>
  <c r="N43" i="7"/>
  <c r="N47" i="7"/>
  <c r="N51" i="7"/>
  <c r="N55" i="7"/>
  <c r="N71" i="7"/>
  <c r="V75" i="7"/>
  <c r="V74" i="7"/>
  <c r="V73" i="7"/>
  <c r="V72" i="7"/>
  <c r="V71" i="7"/>
  <c r="V70" i="7"/>
  <c r="V68" i="7"/>
  <c r="V67" i="7"/>
  <c r="V58" i="7"/>
  <c r="V57" i="7"/>
  <c r="V56" i="7"/>
  <c r="V55" i="7"/>
  <c r="V54" i="7"/>
  <c r="V53" i="7"/>
  <c r="V52" i="7"/>
  <c r="V51" i="7"/>
  <c r="AA50" i="7"/>
  <c r="Z50" i="7"/>
  <c r="V50" i="7"/>
  <c r="AA49" i="7"/>
  <c r="Z49" i="7"/>
  <c r="V49" i="7"/>
  <c r="AA48" i="7"/>
  <c r="Z48" i="7"/>
  <c r="V48" i="7"/>
  <c r="AA47" i="7"/>
  <c r="Z47" i="7"/>
  <c r="V47" i="7"/>
  <c r="AA46" i="7"/>
  <c r="Z46" i="7"/>
  <c r="V46" i="7"/>
  <c r="AA45" i="7"/>
  <c r="Z45" i="7"/>
  <c r="V45" i="7"/>
  <c r="AA44" i="7"/>
  <c r="Z44" i="7"/>
  <c r="V44" i="7"/>
  <c r="AA43" i="7"/>
  <c r="Z43" i="7"/>
  <c r="V43" i="7"/>
  <c r="AA42" i="7"/>
  <c r="Z42" i="7"/>
  <c r="V42" i="7"/>
  <c r="AA41" i="7"/>
  <c r="Z41" i="7"/>
  <c r="V41" i="7"/>
  <c r="AA40" i="7"/>
  <c r="Z40" i="7"/>
  <c r="V40" i="7"/>
  <c r="AA39" i="7"/>
  <c r="Z39" i="7"/>
  <c r="V39" i="7"/>
  <c r="AA38" i="7"/>
  <c r="Z38" i="7"/>
  <c r="V38" i="7"/>
  <c r="AA37" i="7"/>
  <c r="Z37" i="7"/>
  <c r="V37" i="7"/>
  <c r="AA36" i="7"/>
  <c r="Z36" i="7"/>
  <c r="V36" i="7"/>
  <c r="AA35" i="7"/>
  <c r="Z35" i="7"/>
  <c r="V35" i="7"/>
  <c r="AA34" i="7"/>
  <c r="Z34" i="7"/>
  <c r="V34" i="7"/>
  <c r="AA33" i="7"/>
  <c r="Z33" i="7"/>
  <c r="V33" i="7"/>
  <c r="AA32" i="7"/>
  <c r="Z32" i="7"/>
  <c r="V32" i="7"/>
  <c r="AA31" i="7"/>
  <c r="Z31" i="7"/>
  <c r="V31" i="7"/>
  <c r="AA30" i="7"/>
  <c r="Z30" i="7"/>
  <c r="V30" i="7"/>
  <c r="AA29" i="7"/>
  <c r="Z29" i="7"/>
  <c r="V29" i="7"/>
  <c r="AA28" i="7"/>
  <c r="Z28" i="7"/>
  <c r="V28" i="7"/>
  <c r="AA27" i="7"/>
  <c r="Z27" i="7"/>
  <c r="V27" i="7"/>
  <c r="AA26" i="7"/>
  <c r="Z26" i="7"/>
  <c r="V26" i="7"/>
  <c r="AA25" i="7"/>
  <c r="Z25" i="7"/>
  <c r="V25" i="7"/>
  <c r="AA24" i="7"/>
  <c r="Z24" i="7"/>
  <c r="V24" i="7"/>
  <c r="AA23" i="7"/>
  <c r="Z23" i="7"/>
  <c r="V23" i="7"/>
  <c r="AA22" i="7"/>
  <c r="Z22" i="7"/>
  <c r="V22" i="7"/>
  <c r="AA21" i="7"/>
  <c r="Z21" i="7"/>
  <c r="V21" i="7"/>
  <c r="AA20" i="7"/>
  <c r="Z20" i="7"/>
  <c r="V20" i="7"/>
  <c r="AA19" i="7"/>
  <c r="Z19" i="7"/>
  <c r="V19" i="7"/>
  <c r="AA18" i="7"/>
  <c r="Z18" i="7"/>
  <c r="V18" i="7"/>
  <c r="AA17" i="7"/>
  <c r="Z17" i="7"/>
  <c r="V17" i="7"/>
  <c r="AA16" i="7"/>
  <c r="Z16" i="7"/>
  <c r="V16" i="7"/>
  <c r="AA15" i="7"/>
  <c r="Z15" i="7"/>
  <c r="V15" i="7"/>
  <c r="AA14" i="7"/>
  <c r="Z14" i="7"/>
  <c r="V14" i="7"/>
  <c r="AA13" i="7"/>
  <c r="Z13" i="7"/>
  <c r="V13" i="7"/>
  <c r="AA12" i="7"/>
  <c r="Z12" i="7"/>
  <c r="V12" i="7"/>
  <c r="AA11" i="7"/>
  <c r="Z11" i="7"/>
  <c r="V11" i="7"/>
  <c r="AA10" i="7"/>
  <c r="Z10" i="7"/>
  <c r="V10" i="7"/>
  <c r="AA9" i="7"/>
  <c r="Z9" i="7"/>
  <c r="V9" i="7"/>
  <c r="AA8" i="7"/>
  <c r="Z8" i="7"/>
  <c r="V8" i="7"/>
  <c r="AA7" i="7"/>
  <c r="Z7" i="7"/>
  <c r="V7" i="7"/>
  <c r="AA6" i="7"/>
  <c r="Z6" i="7"/>
  <c r="V6" i="7"/>
  <c r="AA5" i="7"/>
  <c r="Z5" i="7"/>
  <c r="V5" i="7"/>
  <c r="AA4" i="7"/>
  <c r="Z4" i="7"/>
  <c r="V4" i="7"/>
  <c r="AA3" i="7"/>
  <c r="Z3" i="7"/>
  <c r="V3" i="7"/>
  <c r="T2" i="7"/>
  <c r="S2" i="7"/>
  <c r="R2" i="7"/>
  <c r="Q2" i="7"/>
  <c r="V62" i="4"/>
  <c r="L62" i="4"/>
  <c r="V61" i="4"/>
  <c r="L61" i="4"/>
  <c r="V60" i="4"/>
  <c r="L60" i="4"/>
  <c r="L59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63" i="4"/>
  <c r="L64" i="4"/>
  <c r="L65" i="4"/>
  <c r="L66" i="4"/>
  <c r="O59" i="4"/>
  <c r="O3" i="4"/>
  <c r="O7" i="4"/>
  <c r="O11" i="4"/>
  <c r="O15" i="4"/>
  <c r="O19" i="4"/>
  <c r="O23" i="4"/>
  <c r="O27" i="4"/>
  <c r="O31" i="4"/>
  <c r="O35" i="4"/>
  <c r="O39" i="4"/>
  <c r="O43" i="4"/>
  <c r="O47" i="4"/>
  <c r="O51" i="4"/>
  <c r="O55" i="4"/>
  <c r="O63" i="4"/>
  <c r="M59" i="4"/>
  <c r="M3" i="4"/>
  <c r="M7" i="4"/>
  <c r="M11" i="4"/>
  <c r="M15" i="4"/>
  <c r="M19" i="4"/>
  <c r="M23" i="4"/>
  <c r="M27" i="4"/>
  <c r="M31" i="4"/>
  <c r="M35" i="4"/>
  <c r="M39" i="4"/>
  <c r="M43" i="4"/>
  <c r="M47" i="4"/>
  <c r="M51" i="4"/>
  <c r="M55" i="4"/>
  <c r="M63" i="4"/>
  <c r="N59" i="4"/>
  <c r="N3" i="4"/>
  <c r="N7" i="4"/>
  <c r="N11" i="4"/>
  <c r="N15" i="4"/>
  <c r="N19" i="4"/>
  <c r="N23" i="4"/>
  <c r="N27" i="4"/>
  <c r="N31" i="4"/>
  <c r="N35" i="4"/>
  <c r="N39" i="4"/>
  <c r="N43" i="4"/>
  <c r="N47" i="4"/>
  <c r="N51" i="4"/>
  <c r="N55" i="4"/>
  <c r="N63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AA31" i="4"/>
  <c r="Z31" i="4"/>
  <c r="AA30" i="4"/>
  <c r="Z30" i="4"/>
  <c r="AA29" i="4"/>
  <c r="Z29" i="4"/>
  <c r="AA28" i="4"/>
  <c r="Z28" i="4"/>
  <c r="AA27" i="4"/>
  <c r="Z27" i="4"/>
  <c r="AA26" i="4"/>
  <c r="Z26" i="4"/>
  <c r="AA25" i="4"/>
  <c r="Z25" i="4"/>
  <c r="AA24" i="4"/>
  <c r="Z24" i="4"/>
  <c r="AA23" i="4"/>
  <c r="Z23" i="4"/>
  <c r="AA22" i="4"/>
  <c r="Z22" i="4"/>
  <c r="AA21" i="4"/>
  <c r="Z21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AA12" i="4"/>
  <c r="Z12" i="4"/>
  <c r="AA11" i="4"/>
  <c r="Z11" i="4"/>
  <c r="AA10" i="4"/>
  <c r="Z10" i="4"/>
  <c r="AA9" i="4"/>
  <c r="Z9" i="4"/>
  <c r="AA8" i="4"/>
  <c r="Z8" i="4"/>
  <c r="AA7" i="4"/>
  <c r="Z7" i="4"/>
  <c r="AA6" i="4"/>
  <c r="Z6" i="4"/>
  <c r="AA5" i="4"/>
  <c r="Z5" i="4"/>
  <c r="AA4" i="4"/>
  <c r="Z4" i="4"/>
  <c r="AA3" i="4"/>
  <c r="Z3" i="4"/>
  <c r="T2" i="4"/>
  <c r="S2" i="4"/>
  <c r="R2" i="4"/>
  <c r="Q2" i="4"/>
  <c r="V34" i="4"/>
  <c r="V36" i="4"/>
  <c r="V66" i="4"/>
  <c r="V46" i="4"/>
  <c r="V32" i="4"/>
  <c r="V22" i="4"/>
  <c r="V18" i="4"/>
  <c r="V3" i="4"/>
  <c r="V40" i="4"/>
  <c r="V23" i="4"/>
  <c r="V39" i="4"/>
  <c r="V37" i="4"/>
  <c r="V64" i="4"/>
  <c r="V10" i="4"/>
  <c r="V19" i="4"/>
  <c r="V41" i="4"/>
  <c r="V17" i="4"/>
  <c r="V29" i="4"/>
  <c r="V15" i="4"/>
  <c r="V6" i="4"/>
  <c r="V5" i="4"/>
  <c r="V31" i="4"/>
  <c r="V9" i="4"/>
  <c r="V11" i="4"/>
  <c r="V45" i="4"/>
  <c r="V27" i="4"/>
  <c r="V21" i="4"/>
  <c r="V16" i="4"/>
  <c r="V43" i="4"/>
  <c r="V28" i="4"/>
  <c r="V14" i="4"/>
  <c r="V4" i="4"/>
  <c r="V30" i="4"/>
  <c r="V35" i="4"/>
  <c r="V13" i="4"/>
  <c r="V7" i="4"/>
  <c r="V38" i="4"/>
  <c r="V65" i="4"/>
  <c r="V44" i="4"/>
  <c r="V26" i="4"/>
  <c r="V25" i="4"/>
  <c r="V42" i="4"/>
  <c r="V33" i="4"/>
  <c r="V24" i="4"/>
  <c r="V8" i="4"/>
  <c r="V63" i="4"/>
  <c r="V20" i="4"/>
  <c r="V12" i="4"/>
  <c r="P59" i="7" l="1"/>
  <c r="P55" i="7"/>
  <c r="P15" i="7"/>
  <c r="P23" i="4"/>
  <c r="P7" i="7"/>
  <c r="P47" i="7"/>
  <c r="P39" i="7"/>
  <c r="P31" i="7"/>
  <c r="P23" i="7"/>
  <c r="P19" i="4"/>
  <c r="P11" i="4"/>
  <c r="P7" i="4"/>
  <c r="P55" i="4"/>
  <c r="P47" i="4"/>
  <c r="P39" i="4"/>
  <c r="P31" i="4"/>
  <c r="P27" i="4"/>
  <c r="P3" i="4"/>
  <c r="P59" i="4"/>
  <c r="P15" i="4"/>
  <c r="P63" i="4"/>
  <c r="P51" i="4"/>
  <c r="P43" i="4"/>
  <c r="P75" i="7"/>
  <c r="P35" i="4"/>
  <c r="P71" i="7"/>
  <c r="P43" i="7"/>
  <c r="P27" i="7"/>
  <c r="P11" i="7"/>
  <c r="P51" i="7"/>
  <c r="P35" i="7"/>
  <c r="P19" i="7"/>
  <c r="P3" i="7"/>
  <c r="U43" i="4" l="1"/>
  <c r="U55" i="4"/>
  <c r="U79" i="4"/>
  <c r="U7" i="4"/>
  <c r="U23" i="4"/>
  <c r="U27" i="4"/>
  <c r="U51" i="4"/>
  <c r="U75" i="4"/>
  <c r="U83" i="4"/>
  <c r="U27" i="7"/>
  <c r="U31" i="7"/>
  <c r="U63" i="7"/>
  <c r="U67" i="7"/>
  <c r="U83" i="7"/>
  <c r="U23" i="7"/>
  <c r="U71" i="7"/>
  <c r="U3" i="7"/>
  <c r="U79" i="7"/>
  <c r="U87" i="7"/>
  <c r="U39" i="4"/>
  <c r="U35" i="4"/>
  <c r="U67" i="4"/>
  <c r="U19" i="4"/>
  <c r="U71" i="4"/>
  <c r="U59" i="4"/>
  <c r="U11" i="4"/>
  <c r="U47" i="4"/>
  <c r="U31" i="4"/>
  <c r="U15" i="4"/>
  <c r="U3" i="4"/>
  <c r="U63" i="4"/>
  <c r="U15" i="7"/>
  <c r="U47" i="7"/>
  <c r="U59" i="7"/>
  <c r="U75" i="7"/>
  <c r="U35" i="7"/>
  <c r="U55" i="7"/>
  <c r="U19" i="7"/>
  <c r="U51" i="7"/>
  <c r="U11" i="7"/>
  <c r="U43" i="7"/>
  <c r="U7" i="7"/>
  <c r="U39" i="7"/>
  <c r="W19" i="7" l="1"/>
  <c r="W35" i="7"/>
  <c r="W51" i="7"/>
  <c r="W67" i="7"/>
  <c r="W83" i="7"/>
  <c r="W99" i="7"/>
  <c r="W7" i="7"/>
  <c r="W23" i="7"/>
  <c r="W39" i="7"/>
  <c r="W55" i="7"/>
  <c r="W71" i="7"/>
  <c r="W87" i="7"/>
  <c r="W3" i="7"/>
  <c r="W11" i="7"/>
  <c r="W43" i="7"/>
  <c r="W59" i="7"/>
  <c r="W75" i="7"/>
  <c r="W91" i="7"/>
  <c r="W15" i="7"/>
  <c r="W31" i="7"/>
  <c r="W47" i="7"/>
  <c r="W79" i="7"/>
  <c r="W95" i="7"/>
  <c r="W27" i="7"/>
  <c r="X3" i="7" s="1"/>
  <c r="W63" i="7"/>
  <c r="W11" i="4"/>
  <c r="W27" i="4"/>
  <c r="W43" i="4"/>
  <c r="W59" i="4"/>
  <c r="W75" i="4"/>
  <c r="W91" i="4"/>
  <c r="W19" i="4"/>
  <c r="W51" i="4"/>
  <c r="W83" i="4"/>
  <c r="W7" i="4"/>
  <c r="W39" i="4"/>
  <c r="W71" i="4"/>
  <c r="W15" i="4"/>
  <c r="W31" i="4"/>
  <c r="W47" i="4"/>
  <c r="W63" i="4"/>
  <c r="W79" i="4"/>
  <c r="W95" i="4"/>
  <c r="W35" i="4"/>
  <c r="W67" i="4"/>
  <c r="X67" i="4" s="1"/>
  <c r="W3" i="4"/>
  <c r="W23" i="4"/>
  <c r="W55" i="4"/>
  <c r="W87" i="4"/>
  <c r="X87" i="4" s="1"/>
  <c r="Y87" i="4" s="1"/>
  <c r="W99" i="4"/>
  <c r="X15" i="7" l="1"/>
  <c r="X39" i="7"/>
  <c r="X95" i="7"/>
  <c r="Y95" i="7" s="1"/>
  <c r="X83" i="7"/>
  <c r="Y83" i="7" s="1"/>
  <c r="X27" i="7"/>
  <c r="X35" i="7"/>
  <c r="X79" i="7"/>
  <c r="X59" i="7"/>
  <c r="Y59" i="7" s="1"/>
  <c r="X91" i="7"/>
  <c r="Y91" i="7" s="1"/>
  <c r="X71" i="7"/>
  <c r="Y71" i="7" s="1"/>
  <c r="X11" i="7"/>
  <c r="Y11" i="7" s="1"/>
  <c r="X75" i="7"/>
  <c r="Y75" i="7" s="1"/>
  <c r="X67" i="7"/>
  <c r="Y67" i="7" s="1"/>
  <c r="X51" i="7"/>
  <c r="X47" i="7"/>
  <c r="Y47" i="7" s="1"/>
  <c r="X55" i="7"/>
  <c r="Y55" i="7" s="1"/>
  <c r="X99" i="7"/>
  <c r="Y99" i="7" s="1"/>
  <c r="X87" i="7"/>
  <c r="Y87" i="7" s="1"/>
  <c r="X7" i="7"/>
  <c r="Y7" i="7" s="1"/>
  <c r="X19" i="7"/>
  <c r="Y19" i="7" s="1"/>
  <c r="X23" i="7"/>
  <c r="X63" i="7"/>
  <c r="Y63" i="7" s="1"/>
  <c r="X31" i="7"/>
  <c r="Y31" i="7" s="1"/>
  <c r="X43" i="7"/>
  <c r="Y43" i="7" s="1"/>
  <c r="X71" i="4"/>
  <c r="X59" i="4"/>
  <c r="X35" i="4"/>
  <c r="Y35" i="4" s="1"/>
  <c r="X39" i="4"/>
  <c r="X19" i="4"/>
  <c r="X23" i="4"/>
  <c r="X95" i="4"/>
  <c r="Y95" i="4" s="1"/>
  <c r="X31" i="4"/>
  <c r="Y31" i="4" s="1"/>
  <c r="X7" i="4"/>
  <c r="X91" i="4"/>
  <c r="Y91" i="4" s="1"/>
  <c r="X27" i="4"/>
  <c r="X63" i="4"/>
  <c r="Y63" i="4" s="1"/>
  <c r="X51" i="4"/>
  <c r="X55" i="4"/>
  <c r="Y55" i="4" s="1"/>
  <c r="X47" i="4"/>
  <c r="Y47" i="4" s="1"/>
  <c r="X43" i="4"/>
  <c r="Y43" i="4" s="1"/>
  <c r="X99" i="4"/>
  <c r="Y99" i="4" s="1"/>
  <c r="X3" i="4"/>
  <c r="Y3" i="4" s="1"/>
  <c r="X79" i="4"/>
  <c r="Y79" i="4" s="1"/>
  <c r="X15" i="4"/>
  <c r="Y15" i="4" s="1"/>
  <c r="X83" i="4"/>
  <c r="X75" i="4"/>
  <c r="Y75" i="4" s="1"/>
  <c r="X11" i="4"/>
  <c r="Y11" i="4" s="1"/>
  <c r="Y3" i="7"/>
  <c r="Y15" i="7"/>
  <c r="Y35" i="7"/>
  <c r="Y79" i="7"/>
  <c r="Y51" i="7"/>
  <c r="Y7" i="4"/>
  <c r="Y19" i="4"/>
  <c r="Y23" i="4"/>
  <c r="Y39" i="4"/>
  <c r="Y27" i="4"/>
  <c r="Y83" i="4"/>
  <c r="Y71" i="4"/>
  <c r="Y67" i="4"/>
  <c r="Y59" i="4"/>
  <c r="Y23" i="7"/>
  <c r="Y51" i="4"/>
  <c r="Y39" i="7"/>
  <c r="Y27" i="7"/>
</calcChain>
</file>

<file path=xl/sharedStrings.xml><?xml version="1.0" encoding="utf-8"?>
<sst xmlns="http://schemas.openxmlformats.org/spreadsheetml/2006/main" count="296" uniqueCount="244">
  <si>
    <t>Team</t>
  </si>
  <si>
    <t>Shooter</t>
  </si>
  <si>
    <t>Ind.</t>
  </si>
  <si>
    <t>Pts</t>
  </si>
  <si>
    <t># of Ties</t>
  </si>
  <si>
    <t>time</t>
  </si>
  <si>
    <t>Face</t>
  </si>
  <si>
    <t>Rank</t>
  </si>
  <si>
    <t>X</t>
  </si>
  <si>
    <t>#P</t>
  </si>
  <si>
    <t>if tie, most X's wins</t>
  </si>
  <si>
    <r>
      <t xml:space="preserve">Team
</t>
    </r>
    <r>
      <rPr>
        <b/>
        <sz val="8"/>
        <rFont val="Arial"/>
        <family val="2"/>
      </rPr>
      <t>(Low wins)</t>
    </r>
  </si>
  <si>
    <t>Team Total per Round
(L      L       L       H)</t>
  </si>
  <si>
    <t>Hoard</t>
  </si>
  <si>
    <t>O.B.</t>
  </si>
  <si>
    <t>tot</t>
  </si>
  <si>
    <t>STMP</t>
  </si>
  <si>
    <t>Team Rank per Round
(Lower the better)</t>
  </si>
  <si>
    <t>Company/Team</t>
  </si>
  <si>
    <t>Sum&gt;8</t>
  </si>
  <si>
    <t>Min 6 plates before pts</t>
  </si>
  <si>
    <t>team #</t>
  </si>
  <si>
    <t>ZFO</t>
  </si>
  <si>
    <t>Bowl</t>
  </si>
  <si>
    <t>Thomas Connaughton</t>
  </si>
  <si>
    <t>Ken Slater</t>
  </si>
  <si>
    <t>Tim Wilkin</t>
  </si>
  <si>
    <t>Walt Benson</t>
  </si>
  <si>
    <t>Jim Adams</t>
  </si>
  <si>
    <t>Britt Adams</t>
  </si>
  <si>
    <t>Kenny Howard</t>
  </si>
  <si>
    <t>Bryan Wells</t>
  </si>
  <si>
    <t>TBD</t>
  </si>
  <si>
    <t>Daniel Aranda</t>
  </si>
  <si>
    <t>Clint Floyd</t>
  </si>
  <si>
    <t>Edward Moncur</t>
  </si>
  <si>
    <t>Rich Orr</t>
  </si>
  <si>
    <t>Brian Butler</t>
  </si>
  <si>
    <t>Gary Parker</t>
  </si>
  <si>
    <t>Brian Sellers</t>
  </si>
  <si>
    <t>Saxon Financial Group</t>
  </si>
  <si>
    <t>Omnova Solutions</t>
  </si>
  <si>
    <t>Dustin Dunning</t>
  </si>
  <si>
    <t>Richard LeBlanc</t>
  </si>
  <si>
    <t>Charlie Jackson</t>
  </si>
  <si>
    <t>WireCo WorldGroup</t>
  </si>
  <si>
    <t>Reba Stevens</t>
  </si>
  <si>
    <t>Bill Lanning</t>
  </si>
  <si>
    <t>Chris Miller</t>
  </si>
  <si>
    <t>Ken Fusilier</t>
  </si>
  <si>
    <t>Ken Armagost</t>
  </si>
  <si>
    <t>Will Tank</t>
  </si>
  <si>
    <t>Tommy Teas</t>
  </si>
  <si>
    <t>Fred Hoyt</t>
  </si>
  <si>
    <t>Patrick Seidel</t>
  </si>
  <si>
    <t>Naveen Tan</t>
  </si>
  <si>
    <t>Schlumberger</t>
  </si>
  <si>
    <t>Wayne Jackson</t>
  </si>
  <si>
    <t>Doug Pursley</t>
  </si>
  <si>
    <t>Rachel Mondshine</t>
  </si>
  <si>
    <t>Claira Crane</t>
  </si>
  <si>
    <t>Eric Becker</t>
  </si>
  <si>
    <t>Tanda Fiocchi</t>
  </si>
  <si>
    <t>TechnipFMC</t>
  </si>
  <si>
    <t>Ryan Vaughan</t>
  </si>
  <si>
    <t>Shooters Station Arms</t>
  </si>
  <si>
    <t>Amy Eckman</t>
  </si>
  <si>
    <t>Legacy Tubular</t>
  </si>
  <si>
    <t xml:space="preserve">Control Flow Inc             </t>
  </si>
  <si>
    <t>MI SWACO</t>
  </si>
  <si>
    <t>Lone Star Polymers Inc</t>
  </si>
  <si>
    <t>JDR Cable System</t>
  </si>
  <si>
    <t>VULCAN Industrial</t>
  </si>
  <si>
    <t>Project Consulting Services</t>
  </si>
  <si>
    <t>Gator Technologies</t>
  </si>
  <si>
    <t>Rig Riders M/C</t>
  </si>
  <si>
    <t>Saber Drilling Fluids #1</t>
  </si>
  <si>
    <t>Saber Drilling Fluids #2</t>
  </si>
  <si>
    <t>Ranger Energy Services</t>
  </si>
  <si>
    <t>Infrastructure Networks</t>
  </si>
  <si>
    <t>Marc Hughes</t>
  </si>
  <si>
    <t>Preston Benditz</t>
  </si>
  <si>
    <t>Steve Benoit</t>
  </si>
  <si>
    <t>Miles Cobb</t>
  </si>
  <si>
    <t>Courtis Blount</t>
  </si>
  <si>
    <t>Hai Hunt</t>
  </si>
  <si>
    <t>Kris Givens</t>
  </si>
  <si>
    <t>Stallion Oilfield Services</t>
  </si>
  <si>
    <t>Andarko Petroleum</t>
  </si>
  <si>
    <t>Thru Tubing Solution</t>
  </si>
  <si>
    <t>Cody Beyer</t>
  </si>
  <si>
    <t>Billy Pierce</t>
  </si>
  <si>
    <t>Melinda Moebes</t>
  </si>
  <si>
    <t>Jason Smith</t>
  </si>
  <si>
    <t>Michael Garza</t>
  </si>
  <si>
    <t>Jarrod Seibert</t>
  </si>
  <si>
    <t>Tyrone Stevens</t>
  </si>
  <si>
    <t>Bill Seckar</t>
  </si>
  <si>
    <t>Greg Johnston</t>
  </si>
  <si>
    <t>Giorgio Drugovic</t>
  </si>
  <si>
    <t>Bill Baker</t>
  </si>
  <si>
    <t>Hank Lichtfield</t>
  </si>
  <si>
    <t>Lisa Peitz</t>
  </si>
  <si>
    <t>Sarah Beckwith</t>
  </si>
  <si>
    <t>Mendy Arnold</t>
  </si>
  <si>
    <t>Jasa Eden</t>
  </si>
  <si>
    <t>Aaron Stime</t>
  </si>
  <si>
    <t>Anadarko Petroleum Corp</t>
  </si>
  <si>
    <t>Teresa Kleb</t>
  </si>
  <si>
    <t>Seth Zaunbrecher</t>
  </si>
  <si>
    <t>Nathan Goodman</t>
  </si>
  <si>
    <t>Sean White</t>
  </si>
  <si>
    <t>Ryan Colter</t>
  </si>
  <si>
    <t>Marc LeBlanc</t>
  </si>
  <si>
    <t>Chris Doucet</t>
  </si>
  <si>
    <t>Karmen Blanchard</t>
  </si>
  <si>
    <t>John Davenport</t>
  </si>
  <si>
    <t>Dave Godfrey</t>
  </si>
  <si>
    <t>Kelly Duncan</t>
  </si>
  <si>
    <t>Joe Wilson</t>
  </si>
  <si>
    <t>Lou Esquivel</t>
  </si>
  <si>
    <t>Matt Hooker</t>
  </si>
  <si>
    <t>Travis Middleton</t>
  </si>
  <si>
    <t>James Yaw</t>
  </si>
  <si>
    <t>Allegra Taylor</t>
  </si>
  <si>
    <t>Jerome Cashiola</t>
  </si>
  <si>
    <t>Glen Hanson</t>
  </si>
  <si>
    <t>Kelly Warren</t>
  </si>
  <si>
    <t>James LaFountain</t>
  </si>
  <si>
    <t>Robert Powell</t>
  </si>
  <si>
    <t>Chris Keller</t>
  </si>
  <si>
    <t>Shane Simpson</t>
  </si>
  <si>
    <t xml:space="preserve">CFI Mechanical                           </t>
  </si>
  <si>
    <t xml:space="preserve">Anadarko </t>
  </si>
  <si>
    <t>Gary Price</t>
  </si>
  <si>
    <t>SM Energy</t>
  </si>
  <si>
    <t>Teresa Malesardi</t>
  </si>
  <si>
    <t>Alisha Dossett</t>
  </si>
  <si>
    <t>Chris Simon</t>
  </si>
  <si>
    <t>Rich Schauffler</t>
  </si>
  <si>
    <t>Data Gumbo</t>
  </si>
  <si>
    <t>Freddie Jefferson</t>
  </si>
  <si>
    <t>Rhandsel</t>
  </si>
  <si>
    <t>Sherrie Harke</t>
  </si>
  <si>
    <t>Maz Rahmaty</t>
  </si>
  <si>
    <t>Hilcorp #1</t>
  </si>
  <si>
    <t>David Duffy</t>
  </si>
  <si>
    <t>Bret Dempsey</t>
  </si>
  <si>
    <t>Rob Carlson</t>
  </si>
  <si>
    <t>Paul Felker</t>
  </si>
  <si>
    <t>Hilcorp #2</t>
  </si>
  <si>
    <t>Brad Pearson</t>
  </si>
  <si>
    <t>Eric Rekieta</t>
  </si>
  <si>
    <t>Michael Szymanski</t>
  </si>
  <si>
    <t>Carson Rice</t>
  </si>
  <si>
    <t>Goltens Houston</t>
  </si>
  <si>
    <t>Mark Evans</t>
  </si>
  <si>
    <t>Joel Barker</t>
  </si>
  <si>
    <t>Joaquine Perdomo</t>
  </si>
  <si>
    <t>Ulterra #1</t>
  </si>
  <si>
    <t>Jason May</t>
  </si>
  <si>
    <t>Tim Higgins</t>
  </si>
  <si>
    <t>Bill Stark</t>
  </si>
  <si>
    <t>NOV</t>
  </si>
  <si>
    <t>Brandy Daugherty</t>
  </si>
  <si>
    <t>Dan Potts</t>
  </si>
  <si>
    <t>Aaron Kirk</t>
  </si>
  <si>
    <t>Rissky Process LLC</t>
  </si>
  <si>
    <t>George Rissky</t>
  </si>
  <si>
    <t>Stephen Vasconi</t>
  </si>
  <si>
    <t>PV Fluid Products</t>
  </si>
  <si>
    <t>Brandon Davidson</t>
  </si>
  <si>
    <t>Cade Culbreth</t>
  </si>
  <si>
    <t>Rusty Stuart</t>
  </si>
  <si>
    <t>John McKay</t>
  </si>
  <si>
    <t>Environmental Recovery Oilfield Services &amp; Consulting #1</t>
  </si>
  <si>
    <t>Environmental Recovery Oilfield Services &amp; Consulting #2</t>
  </si>
  <si>
    <t>LV Shipping</t>
  </si>
  <si>
    <t>Ross Johnston</t>
  </si>
  <si>
    <t>Eric Reed</t>
  </si>
  <si>
    <t xml:space="preserve">Cameron </t>
  </si>
  <si>
    <t>Michael Lopez</t>
  </si>
  <si>
    <t>Jason Szymanski</t>
  </si>
  <si>
    <t>Jr Mills</t>
  </si>
  <si>
    <t>Mark Crider</t>
  </si>
  <si>
    <t>Ulterra #2</t>
  </si>
  <si>
    <t>Kory Gausen</t>
  </si>
  <si>
    <t>Andrew Park</t>
  </si>
  <si>
    <t>Trey Gould</t>
  </si>
  <si>
    <t>Johnathan Rebenack</t>
  </si>
  <si>
    <t>NeoRig</t>
  </si>
  <si>
    <t>Alex Karpuik</t>
  </si>
  <si>
    <t>Kevin Umbehr</t>
  </si>
  <si>
    <t>Keith Orgeron</t>
  </si>
  <si>
    <t>Nick Bassarab</t>
  </si>
  <si>
    <t>Past Our Primers</t>
  </si>
  <si>
    <t>Fenstermarker &amp; Associates</t>
  </si>
  <si>
    <t>Frank Schneider</t>
  </si>
  <si>
    <t>John Vaughan</t>
  </si>
  <si>
    <t>Luis Baeza</t>
  </si>
  <si>
    <t>Raul Gomez</t>
  </si>
  <si>
    <t>Tina Vaughn</t>
  </si>
  <si>
    <t>Stephanie Cox</t>
  </si>
  <si>
    <t>Chris Norman</t>
  </si>
  <si>
    <t>Jacob Spang</t>
  </si>
  <si>
    <t>Eric Major</t>
  </si>
  <si>
    <t>David Kanches</t>
  </si>
  <si>
    <t>Maurice Gilbert</t>
  </si>
  <si>
    <t>Ken Elledge</t>
  </si>
  <si>
    <t>Gene Pate</t>
  </si>
  <si>
    <t>Steve Carrol</t>
  </si>
  <si>
    <t>Andy Carrol</t>
  </si>
  <si>
    <t>Gordon Banks</t>
  </si>
  <si>
    <t>James Wood</t>
  </si>
  <si>
    <t>Josh Gosney</t>
  </si>
  <si>
    <t>Bryan Walworth</t>
  </si>
  <si>
    <t>Alan Figurski</t>
  </si>
  <si>
    <t>Jay Surrec</t>
  </si>
  <si>
    <t>Lloyd Bland</t>
  </si>
  <si>
    <r>
      <rPr>
        <b/>
        <sz val="10"/>
        <rFont val="Arial"/>
        <family val="2"/>
      </rPr>
      <t>Stage1</t>
    </r>
    <r>
      <rPr>
        <b/>
        <sz val="12"/>
        <rFont val="Arial"/>
        <family val="2"/>
      </rPr>
      <t>Face Off</t>
    </r>
  </si>
  <si>
    <r>
      <rPr>
        <b/>
        <sz val="10"/>
        <rFont val="Arial"/>
        <family val="2"/>
      </rPr>
      <t>Stage2</t>
    </r>
    <r>
      <rPr>
        <b/>
        <sz val="12"/>
        <rFont val="Arial"/>
        <family val="2"/>
      </rPr>
      <t>Stump</t>
    </r>
  </si>
  <si>
    <r>
      <rPr>
        <b/>
        <sz val="10"/>
        <rFont val="Arial"/>
        <family val="2"/>
      </rPr>
      <t>Stage3</t>
    </r>
    <r>
      <rPr>
        <b/>
        <sz val="12"/>
        <rFont val="Arial"/>
        <family val="2"/>
      </rPr>
      <t xml:space="preserve"> Bowling </t>
    </r>
  </si>
  <si>
    <r>
      <rPr>
        <b/>
        <sz val="10"/>
        <rFont val="Arial"/>
        <family val="2"/>
      </rPr>
      <t>Stage 4</t>
    </r>
    <r>
      <rPr>
        <b/>
        <sz val="12"/>
        <rFont val="Arial"/>
        <family val="2"/>
      </rPr>
      <t xml:space="preserve">                   Zombie Face Off</t>
    </r>
  </si>
  <si>
    <r>
      <rPr>
        <b/>
        <sz val="10"/>
        <rFont val="Arial"/>
        <family val="2"/>
      </rPr>
      <t xml:space="preserve">Stage2 </t>
    </r>
    <r>
      <rPr>
        <b/>
        <sz val="12"/>
        <rFont val="Arial"/>
        <family val="2"/>
      </rPr>
      <t>Stump</t>
    </r>
  </si>
  <si>
    <r>
      <rPr>
        <b/>
        <sz val="10"/>
        <rFont val="Arial"/>
        <family val="2"/>
      </rPr>
      <t>Stage3</t>
    </r>
    <r>
      <rPr>
        <b/>
        <sz val="12"/>
        <rFont val="Arial"/>
        <family val="2"/>
      </rPr>
      <t xml:space="preserve"> Bowling</t>
    </r>
  </si>
  <si>
    <r>
      <rPr>
        <b/>
        <sz val="10"/>
        <rFont val="Arial"/>
        <family val="2"/>
      </rPr>
      <t xml:space="preserve">Stage 4   </t>
    </r>
    <r>
      <rPr>
        <b/>
        <sz val="12"/>
        <rFont val="Arial"/>
        <family val="2"/>
      </rPr>
      <t xml:space="preserve">                  Zombie Face Off</t>
    </r>
  </si>
  <si>
    <t>Josh Roberts</t>
  </si>
  <si>
    <t>Lance Fagan</t>
  </si>
  <si>
    <t>ok</t>
  </si>
  <si>
    <t>Russell Stewart</t>
  </si>
  <si>
    <t>Missy Lopez/Alicia Heiskell</t>
  </si>
  <si>
    <t>John Nau</t>
  </si>
  <si>
    <t>Sean Horigan</t>
  </si>
  <si>
    <t>Ryan Blair</t>
  </si>
  <si>
    <t>Anthony Spinler/Fred Taylor</t>
  </si>
  <si>
    <t>ffino</t>
  </si>
  <si>
    <t>John Wright/ mike Ruffino</t>
  </si>
  <si>
    <t>Charollett Thompson</t>
  </si>
  <si>
    <t>Allen Gilliam/ Joseph Davila</t>
  </si>
  <si>
    <t>Michelle Fox/ Maxine</t>
  </si>
  <si>
    <t>Randy/ Erica</t>
  </si>
  <si>
    <t>Mike Roffino</t>
  </si>
  <si>
    <t>William Fox/ Michael</t>
  </si>
  <si>
    <t>Rogue Industrial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</si>
</sst>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8"/>
      <color rgb="FFFFFF00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0" borderId="0" xfId="0"/>
    <xf numFmtId="0" fontId="0" fillId="3" borderId="1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6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left" vertical="top"/>
      <protection locked="0"/>
    </xf>
    <xf numFmtId="0" fontId="14" fillId="3" borderId="6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3" fillId="0" borderId="0" xfId="0" applyFont="1"/>
    <xf numFmtId="0" fontId="1" fillId="5" borderId="1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10" fillId="6" borderId="20" xfId="0" applyFont="1" applyFill="1" applyBorder="1" applyAlignment="1" applyProtection="1">
      <alignment horizontal="center" vertical="center"/>
    </xf>
    <xf numFmtId="0" fontId="10" fillId="6" borderId="18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8">
    <dxf>
      <font>
        <b/>
        <i val="0"/>
        <strike val="0"/>
        <color theme="4" tint="-0.2499465926084170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rgb="FF00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lor theme="4" tint="-0.2499465926084170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rgb="FF00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abSelected="1" showWhiteSpace="0" topLeftCell="D1" zoomScale="91" zoomScaleNormal="91" zoomScaleSheetLayoutView="89" workbookViewId="0">
      <pane ySplit="1" topLeftCell="A68" activePane="bottomLeft" state="frozen"/>
      <selection pane="bottomLeft" activeCell="W19" sqref="W19:W22"/>
    </sheetView>
  </sheetViews>
  <sheetFormatPr defaultColWidth="9.1796875" defaultRowHeight="13" x14ac:dyDescent="0.3"/>
  <cols>
    <col min="1" max="1" width="3.7265625" style="1" customWidth="1"/>
    <col min="2" max="2" width="22.453125" style="37" customWidth="1"/>
    <col min="3" max="3" width="24.26953125" style="37" bestFit="1" customWidth="1"/>
    <col min="4" max="4" width="7.26953125" style="3" customWidth="1"/>
    <col min="5" max="5" width="8.453125" style="3" customWidth="1"/>
    <col min="6" max="6" width="10.1796875" style="3" customWidth="1"/>
    <col min="7" max="7" width="4.54296875" style="3" customWidth="1"/>
    <col min="8" max="8" width="4" style="3" customWidth="1"/>
    <col min="9" max="9" width="4.453125" style="3" bestFit="1" customWidth="1"/>
    <col min="10" max="11" width="3.26953125" style="3" bestFit="1" customWidth="1"/>
    <col min="12" max="12" width="6" style="3" bestFit="1" customWidth="1"/>
    <col min="13" max="20" width="8.453125" style="3" customWidth="1"/>
    <col min="21" max="21" width="9.1796875" style="3" bestFit="1" customWidth="1"/>
    <col min="22" max="22" width="6" style="12" hidden="1" customWidth="1"/>
    <col min="23" max="23" width="9" style="12" customWidth="1"/>
    <col min="24" max="24" width="7.26953125" style="3" customWidth="1"/>
    <col min="25" max="25" width="14.26953125" style="3" customWidth="1"/>
    <col min="26" max="26" width="9.1796875" style="3"/>
    <col min="27" max="16384" width="9.1796875" style="12"/>
  </cols>
  <sheetData>
    <row r="1" spans="1:27" s="2" customFormat="1" ht="51.75" customHeight="1" x14ac:dyDescent="0.4">
      <c r="A1" s="201" t="s">
        <v>21</v>
      </c>
      <c r="B1" s="203" t="s">
        <v>18</v>
      </c>
      <c r="C1" s="203" t="s">
        <v>1</v>
      </c>
      <c r="D1" s="81" t="s">
        <v>219</v>
      </c>
      <c r="E1" s="38" t="s">
        <v>223</v>
      </c>
      <c r="F1" s="38" t="s">
        <v>224</v>
      </c>
      <c r="G1" s="207" t="s">
        <v>225</v>
      </c>
      <c r="H1" s="205"/>
      <c r="I1" s="205"/>
      <c r="J1" s="205"/>
      <c r="K1" s="205"/>
      <c r="L1" s="208"/>
      <c r="M1" s="205" t="s">
        <v>12</v>
      </c>
      <c r="N1" s="205"/>
      <c r="O1" s="205"/>
      <c r="P1" s="206"/>
      <c r="Q1" s="207" t="s">
        <v>17</v>
      </c>
      <c r="R1" s="205"/>
      <c r="S1" s="205"/>
      <c r="T1" s="206"/>
      <c r="U1" s="21" t="s">
        <v>11</v>
      </c>
      <c r="V1" s="209" t="s">
        <v>7</v>
      </c>
      <c r="W1" s="210"/>
      <c r="X1" s="22" t="s">
        <v>4</v>
      </c>
      <c r="Y1" s="211" t="s">
        <v>10</v>
      </c>
      <c r="Z1" s="191" t="s">
        <v>19</v>
      </c>
      <c r="AA1" s="191" t="s">
        <v>20</v>
      </c>
    </row>
    <row r="2" spans="1:27" s="2" customFormat="1" ht="18.5" thickBot="1" x14ac:dyDescent="0.45">
      <c r="A2" s="202"/>
      <c r="B2" s="204"/>
      <c r="C2" s="204"/>
      <c r="D2" s="23" t="s">
        <v>5</v>
      </c>
      <c r="E2" s="24" t="s">
        <v>5</v>
      </c>
      <c r="F2" s="24" t="s">
        <v>5</v>
      </c>
      <c r="G2" s="25" t="s">
        <v>9</v>
      </c>
      <c r="H2" s="27" t="s">
        <v>8</v>
      </c>
      <c r="I2" s="26">
        <v>10</v>
      </c>
      <c r="J2" s="27">
        <v>8</v>
      </c>
      <c r="K2" s="28">
        <v>5</v>
      </c>
      <c r="L2" s="40" t="s">
        <v>15</v>
      </c>
      <c r="M2" s="39" t="s">
        <v>6</v>
      </c>
      <c r="N2" s="31" t="s">
        <v>16</v>
      </c>
      <c r="O2" s="31" t="s">
        <v>23</v>
      </c>
      <c r="P2" s="31" t="s">
        <v>22</v>
      </c>
      <c r="Q2" s="34" t="str">
        <f>M2</f>
        <v>Face</v>
      </c>
      <c r="R2" s="35" t="str">
        <f>N2</f>
        <v>STMP</v>
      </c>
      <c r="S2" s="29" t="str">
        <f>O2</f>
        <v>Bowl</v>
      </c>
      <c r="T2" s="29" t="str">
        <f>P2</f>
        <v>ZFO</v>
      </c>
      <c r="U2" s="24" t="s">
        <v>3</v>
      </c>
      <c r="V2" s="32" t="s">
        <v>2</v>
      </c>
      <c r="W2" s="30" t="s">
        <v>0</v>
      </c>
      <c r="X2" s="33"/>
      <c r="Y2" s="212"/>
      <c r="Z2" s="191"/>
      <c r="AA2" s="191"/>
    </row>
    <row r="3" spans="1:27" ht="12.75" customHeight="1" x14ac:dyDescent="0.3">
      <c r="A3" s="170">
        <v>1</v>
      </c>
      <c r="B3" s="176" t="s">
        <v>67</v>
      </c>
      <c r="C3" s="68" t="s">
        <v>80</v>
      </c>
      <c r="D3" s="173">
        <v>51.25</v>
      </c>
      <c r="E3" s="173">
        <v>32.96</v>
      </c>
      <c r="F3" s="173">
        <v>30.67</v>
      </c>
      <c r="G3" s="10">
        <v>6</v>
      </c>
      <c r="H3" s="9">
        <v>1</v>
      </c>
      <c r="I3" s="9">
        <v>4</v>
      </c>
      <c r="J3" s="9">
        <v>1</v>
      </c>
      <c r="K3" s="9"/>
      <c r="L3" s="41">
        <f t="shared" ref="L3:L30" si="0">(G3*5+H3*10+I3*10+J3*8+K3*5)</f>
        <v>88</v>
      </c>
      <c r="M3" s="143">
        <f>D3</f>
        <v>51.25</v>
      </c>
      <c r="N3" s="143">
        <f>E3</f>
        <v>32.96</v>
      </c>
      <c r="O3" s="143">
        <f>F3</f>
        <v>30.67</v>
      </c>
      <c r="P3" s="146">
        <f>SUM(L3:L6)</f>
        <v>278</v>
      </c>
      <c r="Q3" s="103">
        <f>RANK(M3,M$3:M$86,1)</f>
        <v>4</v>
      </c>
      <c r="R3" s="103">
        <f t="shared" ref="R3:S3" si="1">RANK(N3,N$3:N$86,1)</f>
        <v>8</v>
      </c>
      <c r="S3" s="103">
        <f t="shared" si="1"/>
        <v>8</v>
      </c>
      <c r="T3" s="103">
        <f>RANK(P3,P$3:P$102)</f>
        <v>8</v>
      </c>
      <c r="U3" s="131">
        <f>T3+S3+Q3+R3</f>
        <v>28</v>
      </c>
      <c r="V3" s="8" t="e">
        <f>_xlfn.RANK.EQ(#REF!,#REF!)</f>
        <v>#REF!</v>
      </c>
      <c r="W3" s="109">
        <f>RANK(U3,$U$3:$U$98,1)</f>
        <v>5</v>
      </c>
      <c r="X3" s="112">
        <f>COUNTIF($W$3:$W$102,W3)</f>
        <v>1</v>
      </c>
      <c r="Y3" s="134">
        <f>IF(X3&gt;0,SUM(H3:H6),"no tie")</f>
        <v>6</v>
      </c>
      <c r="Z3" s="3">
        <f>SUM(H3:K3)</f>
        <v>6</v>
      </c>
      <c r="AA3" s="12" t="str">
        <f>IF(G3&lt;6,IF(SUM(H3:K3)&gt;0,"Error","ok"),"ok")</f>
        <v>ok</v>
      </c>
    </row>
    <row r="4" spans="1:27" ht="12.75" customHeight="1" x14ac:dyDescent="0.25">
      <c r="A4" s="171"/>
      <c r="B4" s="177"/>
      <c r="C4" s="64" t="s">
        <v>81</v>
      </c>
      <c r="D4" s="174"/>
      <c r="E4" s="174"/>
      <c r="F4" s="174"/>
      <c r="G4" s="10">
        <v>6</v>
      </c>
      <c r="H4" s="4">
        <v>5</v>
      </c>
      <c r="I4" s="4">
        <v>4</v>
      </c>
      <c r="J4" s="4">
        <v>0</v>
      </c>
      <c r="K4" s="4">
        <v>0</v>
      </c>
      <c r="L4" s="42">
        <f t="shared" si="0"/>
        <v>120</v>
      </c>
      <c r="M4" s="144"/>
      <c r="N4" s="144"/>
      <c r="O4" s="144"/>
      <c r="P4" s="147"/>
      <c r="Q4" s="104"/>
      <c r="R4" s="104"/>
      <c r="S4" s="104"/>
      <c r="T4" s="104"/>
      <c r="U4" s="132"/>
      <c r="V4" s="6" t="e">
        <f>_xlfn.RANK.EQ(#REF!,#REF!)</f>
        <v>#REF!</v>
      </c>
      <c r="W4" s="110"/>
      <c r="X4" s="113"/>
      <c r="Y4" s="135"/>
      <c r="Z4" s="3">
        <f t="shared" ref="Z4:Z31" si="2">SUM(H4:K4)</f>
        <v>9</v>
      </c>
      <c r="AA4" s="12" t="str">
        <f t="shared" ref="AA4:AA31" si="3">IF(G4&lt;6,IF(SUM(H4:K4)&gt;0,"Error","ok"),"ok")</f>
        <v>ok</v>
      </c>
    </row>
    <row r="5" spans="1:27" ht="12.75" customHeight="1" x14ac:dyDescent="0.25">
      <c r="A5" s="171"/>
      <c r="B5" s="177"/>
      <c r="C5" s="64" t="s">
        <v>82</v>
      </c>
      <c r="D5" s="174"/>
      <c r="E5" s="174"/>
      <c r="F5" s="174"/>
      <c r="G5" s="10">
        <v>6</v>
      </c>
      <c r="H5" s="4">
        <v>0</v>
      </c>
      <c r="I5" s="4"/>
      <c r="J5" s="4"/>
      <c r="K5" s="4"/>
      <c r="L5" s="42">
        <f t="shared" si="0"/>
        <v>30</v>
      </c>
      <c r="M5" s="144"/>
      <c r="N5" s="144"/>
      <c r="O5" s="144"/>
      <c r="P5" s="147"/>
      <c r="Q5" s="104"/>
      <c r="R5" s="104"/>
      <c r="S5" s="104"/>
      <c r="T5" s="104"/>
      <c r="U5" s="132"/>
      <c r="V5" s="6" t="e">
        <f>_xlfn.RANK.EQ(#REF!,#REF!)</f>
        <v>#REF!</v>
      </c>
      <c r="W5" s="110"/>
      <c r="X5" s="113"/>
      <c r="Y5" s="135"/>
      <c r="Z5" s="3">
        <f t="shared" si="2"/>
        <v>0</v>
      </c>
      <c r="AA5" s="12" t="str">
        <f t="shared" si="3"/>
        <v>ok</v>
      </c>
    </row>
    <row r="6" spans="1:27" ht="13.5" customHeight="1" thickBot="1" x14ac:dyDescent="0.3">
      <c r="A6" s="172"/>
      <c r="B6" s="178"/>
      <c r="C6" s="65" t="s">
        <v>83</v>
      </c>
      <c r="D6" s="175"/>
      <c r="E6" s="175"/>
      <c r="F6" s="175"/>
      <c r="G6" s="11">
        <v>6</v>
      </c>
      <c r="H6" s="5">
        <v>0</v>
      </c>
      <c r="I6" s="5">
        <v>1</v>
      </c>
      <c r="J6" s="5"/>
      <c r="K6" s="5"/>
      <c r="L6" s="43">
        <f t="shared" si="0"/>
        <v>40</v>
      </c>
      <c r="M6" s="145"/>
      <c r="N6" s="145"/>
      <c r="O6" s="145"/>
      <c r="P6" s="148"/>
      <c r="Q6" s="105"/>
      <c r="R6" s="105"/>
      <c r="S6" s="105"/>
      <c r="T6" s="105"/>
      <c r="U6" s="133"/>
      <c r="V6" s="7" t="e">
        <f>_xlfn.RANK.EQ(#REF!,#REF!)</f>
        <v>#REF!</v>
      </c>
      <c r="W6" s="111"/>
      <c r="X6" s="114"/>
      <c r="Y6" s="136"/>
      <c r="Z6" s="3">
        <f t="shared" si="2"/>
        <v>1</v>
      </c>
      <c r="AA6" s="12" t="str">
        <f t="shared" si="3"/>
        <v>ok</v>
      </c>
    </row>
    <row r="7" spans="1:27" ht="12.75" customHeight="1" x14ac:dyDescent="0.3">
      <c r="A7" s="182">
        <v>2</v>
      </c>
      <c r="B7" s="195" t="s">
        <v>68</v>
      </c>
      <c r="C7" s="69" t="s">
        <v>28</v>
      </c>
      <c r="D7" s="179">
        <v>30.52</v>
      </c>
      <c r="E7" s="190">
        <v>21.46</v>
      </c>
      <c r="F7" s="179">
        <v>20.13</v>
      </c>
      <c r="G7" s="14">
        <v>6</v>
      </c>
      <c r="H7" s="13">
        <v>1</v>
      </c>
      <c r="I7" s="13">
        <v>4</v>
      </c>
      <c r="J7" s="13"/>
      <c r="K7" s="13"/>
      <c r="L7" s="44">
        <f t="shared" si="0"/>
        <v>80</v>
      </c>
      <c r="M7" s="155">
        <f t="shared" ref="M7" si="4">D7</f>
        <v>30.52</v>
      </c>
      <c r="N7" s="155">
        <f t="shared" ref="N7" si="5">E7</f>
        <v>21.46</v>
      </c>
      <c r="O7" s="155">
        <f t="shared" ref="O7" si="6">F7</f>
        <v>20.13</v>
      </c>
      <c r="P7" s="158">
        <f>SUM(L7:L10)</f>
        <v>350</v>
      </c>
      <c r="Q7" s="161">
        <f t="shared" ref="Q7" si="7">RANK(M7,M$3:M$86,1)</f>
        <v>1</v>
      </c>
      <c r="R7" s="161">
        <f t="shared" ref="R7" si="8">RANK(N7,N$3:N$86,1)</f>
        <v>2</v>
      </c>
      <c r="S7" s="161">
        <f t="shared" ref="S7" si="9">RANK(O7,O$3:O$86,1)</f>
        <v>1</v>
      </c>
      <c r="T7" s="161">
        <f t="shared" ref="T7" si="10">RANK(P7,P$3:P$102)</f>
        <v>2</v>
      </c>
      <c r="U7" s="164">
        <f>T7+S7+Q7+R7</f>
        <v>6</v>
      </c>
      <c r="V7" s="15" t="e">
        <f>_xlfn.RANK.EQ(#REF!,#REF!)</f>
        <v>#REF!</v>
      </c>
      <c r="W7" s="109">
        <f t="shared" ref="W7" si="11">RANK(U7,$U$3:$U$98,1)</f>
        <v>1</v>
      </c>
      <c r="X7" s="112">
        <f t="shared" ref="X7" si="12">COUNTIF($W$3:$W$102,W7)</f>
        <v>1</v>
      </c>
      <c r="Y7" s="167">
        <f>IF(X7&gt;0,SUM(H7:H10),"no tie")</f>
        <v>13</v>
      </c>
      <c r="Z7" s="3">
        <f t="shared" si="2"/>
        <v>5</v>
      </c>
      <c r="AA7" s="12" t="str">
        <f t="shared" si="3"/>
        <v>ok</v>
      </c>
    </row>
    <row r="8" spans="1:27" ht="12.75" customHeight="1" x14ac:dyDescent="0.25">
      <c r="A8" s="183"/>
      <c r="B8" s="196"/>
      <c r="C8" s="66" t="s">
        <v>31</v>
      </c>
      <c r="D8" s="180"/>
      <c r="E8" s="213"/>
      <c r="F8" s="180"/>
      <c r="G8" s="14">
        <v>6</v>
      </c>
      <c r="H8" s="36">
        <v>4</v>
      </c>
      <c r="I8" s="36">
        <v>2</v>
      </c>
      <c r="J8" s="16"/>
      <c r="K8" s="16"/>
      <c r="L8" s="44">
        <f t="shared" si="0"/>
        <v>90</v>
      </c>
      <c r="M8" s="156"/>
      <c r="N8" s="156"/>
      <c r="O8" s="156"/>
      <c r="P8" s="159"/>
      <c r="Q8" s="162"/>
      <c r="R8" s="162"/>
      <c r="S8" s="162"/>
      <c r="T8" s="162"/>
      <c r="U8" s="165"/>
      <c r="V8" s="17" t="e">
        <f>_xlfn.RANK.EQ(#REF!,#REF!)</f>
        <v>#REF!</v>
      </c>
      <c r="W8" s="110"/>
      <c r="X8" s="113"/>
      <c r="Y8" s="168"/>
      <c r="Z8" s="3">
        <f t="shared" si="2"/>
        <v>6</v>
      </c>
      <c r="AA8" s="12" t="str">
        <f t="shared" si="3"/>
        <v>ok</v>
      </c>
    </row>
    <row r="9" spans="1:27" ht="12.75" customHeight="1" x14ac:dyDescent="0.25">
      <c r="A9" s="183"/>
      <c r="B9" s="196"/>
      <c r="C9" s="66" t="s">
        <v>30</v>
      </c>
      <c r="D9" s="180"/>
      <c r="E9" s="213"/>
      <c r="F9" s="180"/>
      <c r="G9" s="14">
        <v>6</v>
      </c>
      <c r="H9" s="16">
        <v>3</v>
      </c>
      <c r="I9" s="16">
        <v>3</v>
      </c>
      <c r="J9" s="16"/>
      <c r="K9" s="16"/>
      <c r="L9" s="44">
        <f t="shared" si="0"/>
        <v>90</v>
      </c>
      <c r="M9" s="156"/>
      <c r="N9" s="156"/>
      <c r="O9" s="156"/>
      <c r="P9" s="159"/>
      <c r="Q9" s="162"/>
      <c r="R9" s="162"/>
      <c r="S9" s="162"/>
      <c r="T9" s="162"/>
      <c r="U9" s="165"/>
      <c r="V9" s="17" t="e">
        <f>_xlfn.RANK.EQ(#REF!,#REF!)</f>
        <v>#REF!</v>
      </c>
      <c r="W9" s="110"/>
      <c r="X9" s="113"/>
      <c r="Y9" s="168"/>
      <c r="Z9" s="3">
        <f t="shared" si="2"/>
        <v>6</v>
      </c>
      <c r="AA9" s="12" t="str">
        <f t="shared" si="3"/>
        <v>ok</v>
      </c>
    </row>
    <row r="10" spans="1:27" ht="13.5" customHeight="1" thickBot="1" x14ac:dyDescent="0.3">
      <c r="A10" s="184"/>
      <c r="B10" s="197"/>
      <c r="C10" s="67" t="s">
        <v>29</v>
      </c>
      <c r="D10" s="181"/>
      <c r="E10" s="214"/>
      <c r="F10" s="181"/>
      <c r="G10" s="19">
        <v>6</v>
      </c>
      <c r="H10" s="18">
        <v>5</v>
      </c>
      <c r="I10" s="18">
        <v>1</v>
      </c>
      <c r="J10" s="18"/>
      <c r="K10" s="18"/>
      <c r="L10" s="45">
        <f t="shared" si="0"/>
        <v>90</v>
      </c>
      <c r="M10" s="157"/>
      <c r="N10" s="157"/>
      <c r="O10" s="157"/>
      <c r="P10" s="160"/>
      <c r="Q10" s="163"/>
      <c r="R10" s="163"/>
      <c r="S10" s="163"/>
      <c r="T10" s="163"/>
      <c r="U10" s="166"/>
      <c r="V10" s="20" t="e">
        <f>_xlfn.RANK.EQ(#REF!,#REF!)</f>
        <v>#REF!</v>
      </c>
      <c r="W10" s="111"/>
      <c r="X10" s="114"/>
      <c r="Y10" s="169"/>
      <c r="Z10" s="3">
        <f t="shared" si="2"/>
        <v>6</v>
      </c>
      <c r="AA10" s="12" t="str">
        <f t="shared" si="3"/>
        <v>ok</v>
      </c>
    </row>
    <row r="11" spans="1:27" ht="12.75" customHeight="1" x14ac:dyDescent="0.3">
      <c r="A11" s="118">
        <v>3</v>
      </c>
      <c r="B11" s="185" t="s">
        <v>69</v>
      </c>
      <c r="C11" s="76" t="s">
        <v>24</v>
      </c>
      <c r="D11" s="124">
        <v>43.45</v>
      </c>
      <c r="E11" s="124">
        <v>24</v>
      </c>
      <c r="F11" s="124">
        <v>24.81</v>
      </c>
      <c r="G11" s="55">
        <v>6</v>
      </c>
      <c r="H11" s="56">
        <v>4</v>
      </c>
      <c r="I11" s="56">
        <v>1</v>
      </c>
      <c r="J11" s="56"/>
      <c r="K11" s="56"/>
      <c r="L11" s="77">
        <f t="shared" si="0"/>
        <v>80</v>
      </c>
      <c r="M11" s="125">
        <f t="shared" ref="M11" si="13">D11</f>
        <v>43.45</v>
      </c>
      <c r="N11" s="125">
        <f t="shared" ref="N11" si="14">E11</f>
        <v>24</v>
      </c>
      <c r="O11" s="125">
        <f t="shared" ref="O11" si="15">F11</f>
        <v>24.81</v>
      </c>
      <c r="P11" s="128">
        <f>SUM(L11:L14)</f>
        <v>354</v>
      </c>
      <c r="Q11" s="103">
        <f t="shared" ref="Q11" si="16">RANK(M11,M$3:M$86,1)</f>
        <v>3</v>
      </c>
      <c r="R11" s="103">
        <f t="shared" ref="R11" si="17">RANK(N11,N$3:N$86,1)</f>
        <v>4</v>
      </c>
      <c r="S11" s="103">
        <f t="shared" ref="S11" si="18">RANK(O11,O$3:O$86,1)</f>
        <v>5</v>
      </c>
      <c r="T11" s="103">
        <f t="shared" ref="T11" si="19">RANK(P11,P$3:P$102)</f>
        <v>1</v>
      </c>
      <c r="U11" s="106">
        <f>T11+S11+Q11+R11</f>
        <v>13</v>
      </c>
      <c r="V11" s="8" t="e">
        <f>_xlfn.RANK.EQ(#REF!,#REF!)</f>
        <v>#REF!</v>
      </c>
      <c r="W11" s="229">
        <f t="shared" ref="W11" si="20">RANK(U11,$U$3:$U$98,1)</f>
        <v>2</v>
      </c>
      <c r="X11" s="112">
        <f t="shared" ref="X11" si="21">COUNTIF($W$3:$W$102,W11)</f>
        <v>1</v>
      </c>
      <c r="Y11" s="134">
        <f>IF(X11&gt;0,SUM(H11:H14),"no tie")</f>
        <v>12</v>
      </c>
      <c r="Z11" s="3">
        <f t="shared" si="2"/>
        <v>5</v>
      </c>
      <c r="AA11" s="12" t="str">
        <f t="shared" si="3"/>
        <v>ok</v>
      </c>
    </row>
    <row r="12" spans="1:27" ht="12.75" customHeight="1" x14ac:dyDescent="0.25">
      <c r="A12" s="119"/>
      <c r="B12" s="186"/>
      <c r="C12" s="78" t="s">
        <v>25</v>
      </c>
      <c r="D12" s="122"/>
      <c r="E12" s="122"/>
      <c r="F12" s="122"/>
      <c r="G12" s="55">
        <v>6</v>
      </c>
      <c r="H12" s="58">
        <v>6</v>
      </c>
      <c r="I12" s="58">
        <v>1</v>
      </c>
      <c r="J12" s="58"/>
      <c r="K12" s="58"/>
      <c r="L12" s="57">
        <f t="shared" si="0"/>
        <v>100</v>
      </c>
      <c r="M12" s="126"/>
      <c r="N12" s="126"/>
      <c r="O12" s="126"/>
      <c r="P12" s="129"/>
      <c r="Q12" s="104"/>
      <c r="R12" s="104"/>
      <c r="S12" s="104"/>
      <c r="T12" s="104"/>
      <c r="U12" s="107"/>
      <c r="V12" s="6" t="e">
        <f>_xlfn.RANK.EQ(#REF!,#REF!)</f>
        <v>#REF!</v>
      </c>
      <c r="W12" s="230"/>
      <c r="X12" s="113"/>
      <c r="Y12" s="135"/>
      <c r="Z12" s="3">
        <f t="shared" si="2"/>
        <v>7</v>
      </c>
      <c r="AA12" s="12" t="str">
        <f t="shared" si="3"/>
        <v>ok</v>
      </c>
    </row>
    <row r="13" spans="1:27" ht="12.75" customHeight="1" x14ac:dyDescent="0.25">
      <c r="A13" s="119"/>
      <c r="B13" s="186"/>
      <c r="C13" s="78" t="s">
        <v>26</v>
      </c>
      <c r="D13" s="122"/>
      <c r="E13" s="122"/>
      <c r="F13" s="122"/>
      <c r="G13" s="55">
        <v>6</v>
      </c>
      <c r="H13" s="58">
        <v>1</v>
      </c>
      <c r="I13" s="58">
        <v>3</v>
      </c>
      <c r="J13" s="58">
        <v>1</v>
      </c>
      <c r="K13" s="58"/>
      <c r="L13" s="57">
        <f t="shared" si="0"/>
        <v>78</v>
      </c>
      <c r="M13" s="126"/>
      <c r="N13" s="126"/>
      <c r="O13" s="126"/>
      <c r="P13" s="129"/>
      <c r="Q13" s="104"/>
      <c r="R13" s="104"/>
      <c r="S13" s="104"/>
      <c r="T13" s="104"/>
      <c r="U13" s="107"/>
      <c r="V13" s="6" t="e">
        <f>_xlfn.RANK.EQ(#REF!,#REF!)</f>
        <v>#REF!</v>
      </c>
      <c r="W13" s="230"/>
      <c r="X13" s="113"/>
      <c r="Y13" s="135"/>
      <c r="Z13" s="3">
        <f t="shared" si="2"/>
        <v>5</v>
      </c>
      <c r="AA13" s="12" t="str">
        <f t="shared" si="3"/>
        <v>ok</v>
      </c>
    </row>
    <row r="14" spans="1:27" ht="13.5" customHeight="1" thickBot="1" x14ac:dyDescent="0.3">
      <c r="A14" s="120"/>
      <c r="B14" s="187"/>
      <c r="C14" s="79" t="s">
        <v>27</v>
      </c>
      <c r="D14" s="123"/>
      <c r="E14" s="123"/>
      <c r="F14" s="123"/>
      <c r="G14" s="59">
        <v>6</v>
      </c>
      <c r="H14" s="60">
        <v>1</v>
      </c>
      <c r="I14" s="60">
        <v>4</v>
      </c>
      <c r="J14" s="60">
        <v>2</v>
      </c>
      <c r="K14" s="60"/>
      <c r="L14" s="61">
        <f t="shared" si="0"/>
        <v>96</v>
      </c>
      <c r="M14" s="127"/>
      <c r="N14" s="127"/>
      <c r="O14" s="127"/>
      <c r="P14" s="130"/>
      <c r="Q14" s="105"/>
      <c r="R14" s="105"/>
      <c r="S14" s="105"/>
      <c r="T14" s="105"/>
      <c r="U14" s="108"/>
      <c r="V14" s="7" t="e">
        <f>_xlfn.RANK.EQ(#REF!,#REF!)</f>
        <v>#REF!</v>
      </c>
      <c r="W14" s="231"/>
      <c r="X14" s="114"/>
      <c r="Y14" s="136"/>
      <c r="Z14" s="3">
        <f t="shared" si="2"/>
        <v>7</v>
      </c>
      <c r="AA14" s="12" t="str">
        <f t="shared" si="3"/>
        <v>ok</v>
      </c>
    </row>
    <row r="15" spans="1:27" ht="12.75" customHeight="1" x14ac:dyDescent="0.3">
      <c r="A15" s="182">
        <v>4</v>
      </c>
      <c r="B15" s="192" t="s">
        <v>41</v>
      </c>
      <c r="C15" s="69" t="s">
        <v>33</v>
      </c>
      <c r="D15" s="179">
        <v>58.73</v>
      </c>
      <c r="E15" s="190">
        <v>49.06</v>
      </c>
      <c r="F15" s="179">
        <v>56.3</v>
      </c>
      <c r="G15" s="14">
        <v>6</v>
      </c>
      <c r="H15" s="13">
        <v>3</v>
      </c>
      <c r="I15" s="13">
        <v>3</v>
      </c>
      <c r="J15" s="13">
        <v>1</v>
      </c>
      <c r="K15" s="13">
        <v>0</v>
      </c>
      <c r="L15" s="44">
        <f t="shared" si="0"/>
        <v>98</v>
      </c>
      <c r="M15" s="155">
        <f t="shared" ref="M15" si="22">D15</f>
        <v>58.73</v>
      </c>
      <c r="N15" s="155">
        <f t="shared" ref="N15" si="23">E15</f>
        <v>49.06</v>
      </c>
      <c r="O15" s="155">
        <f t="shared" ref="O15" si="24">F15</f>
        <v>56.3</v>
      </c>
      <c r="P15" s="158">
        <f>SUM(L15:L18)</f>
        <v>299</v>
      </c>
      <c r="Q15" s="161">
        <f t="shared" ref="Q15" si="25">RANK(M15,M$3:M$86,1)</f>
        <v>5</v>
      </c>
      <c r="R15" s="161">
        <f t="shared" ref="R15" si="26">RANK(N15,N$3:N$86,1)</f>
        <v>14</v>
      </c>
      <c r="S15" s="161">
        <f t="shared" ref="S15" si="27">RANK(O15,O$3:O$86,1)</f>
        <v>16</v>
      </c>
      <c r="T15" s="161">
        <f t="shared" ref="T15" si="28">RANK(P15,P$3:P$102)</f>
        <v>6</v>
      </c>
      <c r="U15" s="164">
        <f>T15+S15+Q15+R15</f>
        <v>41</v>
      </c>
      <c r="V15" s="15" t="e">
        <f>_xlfn.RANK.EQ(#REF!,#REF!)</f>
        <v>#REF!</v>
      </c>
      <c r="W15" s="109">
        <f t="shared" ref="W15" si="29">RANK(U15,$U$3:$U$98,1)</f>
        <v>10</v>
      </c>
      <c r="X15" s="112">
        <f t="shared" ref="X15" si="30">COUNTIF($W$3:$W$102,W15)</f>
        <v>1</v>
      </c>
      <c r="Y15" s="167">
        <f>IF(X15&gt;0,SUM(H15:H18),"no tie")</f>
        <v>5</v>
      </c>
      <c r="Z15" s="3">
        <f t="shared" si="2"/>
        <v>7</v>
      </c>
      <c r="AA15" s="12" t="str">
        <f t="shared" si="3"/>
        <v>ok</v>
      </c>
    </row>
    <row r="16" spans="1:27" ht="12.75" customHeight="1" x14ac:dyDescent="0.25">
      <c r="A16" s="183"/>
      <c r="B16" s="193"/>
      <c r="C16" s="66" t="s">
        <v>90</v>
      </c>
      <c r="D16" s="180"/>
      <c r="E16" s="213"/>
      <c r="F16" s="180"/>
      <c r="G16" s="14">
        <v>6</v>
      </c>
      <c r="H16" s="16">
        <v>0</v>
      </c>
      <c r="I16" s="16">
        <v>2</v>
      </c>
      <c r="J16" s="16">
        <v>2</v>
      </c>
      <c r="K16" s="16">
        <v>0</v>
      </c>
      <c r="L16" s="44">
        <f t="shared" si="0"/>
        <v>66</v>
      </c>
      <c r="M16" s="156"/>
      <c r="N16" s="156"/>
      <c r="O16" s="156"/>
      <c r="P16" s="159"/>
      <c r="Q16" s="162"/>
      <c r="R16" s="162"/>
      <c r="S16" s="162"/>
      <c r="T16" s="162"/>
      <c r="U16" s="165"/>
      <c r="V16" s="17" t="e">
        <f>_xlfn.RANK.EQ(#REF!,#REF!)</f>
        <v>#REF!</v>
      </c>
      <c r="W16" s="110"/>
      <c r="X16" s="113"/>
      <c r="Y16" s="168"/>
      <c r="Z16" s="3">
        <f t="shared" si="2"/>
        <v>4</v>
      </c>
      <c r="AA16" s="12" t="str">
        <f t="shared" si="3"/>
        <v>ok</v>
      </c>
    </row>
    <row r="17" spans="1:27" ht="12.75" customHeight="1" x14ac:dyDescent="0.25">
      <c r="A17" s="183"/>
      <c r="B17" s="193"/>
      <c r="C17" s="66" t="s">
        <v>34</v>
      </c>
      <c r="D17" s="180"/>
      <c r="E17" s="213"/>
      <c r="F17" s="180"/>
      <c r="G17" s="14">
        <v>6</v>
      </c>
      <c r="H17" s="16">
        <v>2</v>
      </c>
      <c r="I17" s="16">
        <v>6</v>
      </c>
      <c r="J17" s="16">
        <v>0</v>
      </c>
      <c r="K17" s="16">
        <v>0</v>
      </c>
      <c r="L17" s="44">
        <f t="shared" si="0"/>
        <v>110</v>
      </c>
      <c r="M17" s="156"/>
      <c r="N17" s="156"/>
      <c r="O17" s="156"/>
      <c r="P17" s="159"/>
      <c r="Q17" s="162"/>
      <c r="R17" s="162"/>
      <c r="S17" s="162"/>
      <c r="T17" s="162"/>
      <c r="U17" s="165"/>
      <c r="V17" s="17" t="e">
        <f>_xlfn.RANK.EQ(#REF!,#REF!)</f>
        <v>#REF!</v>
      </c>
      <c r="W17" s="110"/>
      <c r="X17" s="113"/>
      <c r="Y17" s="168"/>
      <c r="Z17" s="3">
        <f t="shared" si="2"/>
        <v>8</v>
      </c>
      <c r="AA17" s="12" t="str">
        <f t="shared" si="3"/>
        <v>ok</v>
      </c>
    </row>
    <row r="18" spans="1:27" ht="13.5" customHeight="1" thickBot="1" x14ac:dyDescent="0.3">
      <c r="A18" s="184"/>
      <c r="B18" s="194"/>
      <c r="C18" s="67" t="s">
        <v>35</v>
      </c>
      <c r="D18" s="181"/>
      <c r="E18" s="214"/>
      <c r="F18" s="181"/>
      <c r="G18" s="19">
        <v>5</v>
      </c>
      <c r="H18" s="18">
        <v>0</v>
      </c>
      <c r="I18" s="18">
        <v>0</v>
      </c>
      <c r="J18" s="18">
        <v>0</v>
      </c>
      <c r="K18" s="18">
        <v>0</v>
      </c>
      <c r="L18" s="45">
        <f t="shared" si="0"/>
        <v>25</v>
      </c>
      <c r="M18" s="157"/>
      <c r="N18" s="157"/>
      <c r="O18" s="157"/>
      <c r="P18" s="160"/>
      <c r="Q18" s="163"/>
      <c r="R18" s="163"/>
      <c r="S18" s="163"/>
      <c r="T18" s="163"/>
      <c r="U18" s="166"/>
      <c r="V18" s="20" t="e">
        <f>_xlfn.RANK.EQ(#REF!,#REF!)</f>
        <v>#REF!</v>
      </c>
      <c r="W18" s="111"/>
      <c r="X18" s="114"/>
      <c r="Y18" s="169"/>
      <c r="Z18" s="3">
        <f t="shared" si="2"/>
        <v>0</v>
      </c>
      <c r="AA18" s="12" t="str">
        <f t="shared" si="3"/>
        <v>ok</v>
      </c>
    </row>
    <row r="19" spans="1:27" ht="12.75" customHeight="1" x14ac:dyDescent="0.3">
      <c r="A19" s="170">
        <v>5</v>
      </c>
      <c r="B19" s="198" t="s">
        <v>56</v>
      </c>
      <c r="C19" s="68" t="s">
        <v>55</v>
      </c>
      <c r="D19" s="173">
        <v>39.35</v>
      </c>
      <c r="E19" s="173">
        <v>41.24</v>
      </c>
      <c r="F19" s="173">
        <v>20.95</v>
      </c>
      <c r="G19" s="10">
        <v>6</v>
      </c>
      <c r="H19" s="49">
        <v>3</v>
      </c>
      <c r="I19" s="49">
        <v>4</v>
      </c>
      <c r="J19" s="49">
        <v>0</v>
      </c>
      <c r="K19" s="9"/>
      <c r="L19" s="41">
        <f t="shared" si="0"/>
        <v>100</v>
      </c>
      <c r="M19" s="143">
        <f t="shared" ref="M19" si="31">D19</f>
        <v>39.35</v>
      </c>
      <c r="N19" s="143">
        <f t="shared" ref="N19" si="32">E19</f>
        <v>41.24</v>
      </c>
      <c r="O19" s="143">
        <f t="shared" ref="O19" si="33">F19</f>
        <v>20.95</v>
      </c>
      <c r="P19" s="146">
        <f>SUM(L19:L22)</f>
        <v>346</v>
      </c>
      <c r="Q19" s="103">
        <f t="shared" ref="Q19" si="34">RANK(M19,M$3:M$86,1)</f>
        <v>2</v>
      </c>
      <c r="R19" s="103">
        <f t="shared" ref="R19" si="35">RANK(N19,N$3:N$86,1)</f>
        <v>11</v>
      </c>
      <c r="S19" s="103">
        <f t="shared" ref="S19" si="36">RANK(O19,O$3:O$86,1)</f>
        <v>2</v>
      </c>
      <c r="T19" s="103">
        <f t="shared" ref="T19" si="37">RANK(P19,P$3:P$102)</f>
        <v>3</v>
      </c>
      <c r="U19" s="131">
        <f>T19+S19+Q19+R19</f>
        <v>18</v>
      </c>
      <c r="V19" s="8" t="e">
        <f>_xlfn.RANK.EQ(#REF!,#REF!)</f>
        <v>#REF!</v>
      </c>
      <c r="W19" s="229">
        <f t="shared" ref="W19" si="38">RANK(U19,$U$3:$U$98,1)</f>
        <v>3</v>
      </c>
      <c r="X19" s="112">
        <f t="shared" ref="X19" si="39">COUNTIF($W$3:$W$102,W19)</f>
        <v>2</v>
      </c>
      <c r="Y19" s="134">
        <f>IF(X19&gt;0,SUM(H19:H22),"no tie")</f>
        <v>9</v>
      </c>
      <c r="Z19" s="3">
        <f t="shared" si="2"/>
        <v>7</v>
      </c>
      <c r="AA19" s="12" t="str">
        <f t="shared" si="3"/>
        <v>ok</v>
      </c>
    </row>
    <row r="20" spans="1:27" ht="12.75" customHeight="1" x14ac:dyDescent="0.25">
      <c r="A20" s="171"/>
      <c r="B20" s="199"/>
      <c r="C20" s="64" t="s">
        <v>84</v>
      </c>
      <c r="D20" s="174"/>
      <c r="E20" s="174"/>
      <c r="F20" s="174"/>
      <c r="G20" s="10">
        <v>6</v>
      </c>
      <c r="H20" s="4">
        <v>2</v>
      </c>
      <c r="I20" s="4">
        <v>2</v>
      </c>
      <c r="J20" s="4">
        <v>1</v>
      </c>
      <c r="K20" s="4"/>
      <c r="L20" s="42">
        <f t="shared" si="0"/>
        <v>78</v>
      </c>
      <c r="M20" s="144"/>
      <c r="N20" s="144"/>
      <c r="O20" s="144"/>
      <c r="P20" s="147"/>
      <c r="Q20" s="104"/>
      <c r="R20" s="104"/>
      <c r="S20" s="104"/>
      <c r="T20" s="104"/>
      <c r="U20" s="132"/>
      <c r="V20" s="6" t="e">
        <f>_xlfn.RANK.EQ(#REF!,#REF!)</f>
        <v>#REF!</v>
      </c>
      <c r="W20" s="230"/>
      <c r="X20" s="113"/>
      <c r="Y20" s="135"/>
      <c r="Z20" s="3">
        <f t="shared" si="2"/>
        <v>5</v>
      </c>
      <c r="AA20" s="12" t="str">
        <f t="shared" si="3"/>
        <v>ok</v>
      </c>
    </row>
    <row r="21" spans="1:27" ht="12.75" customHeight="1" x14ac:dyDescent="0.25">
      <c r="A21" s="171"/>
      <c r="B21" s="199"/>
      <c r="C21" s="64" t="s">
        <v>85</v>
      </c>
      <c r="D21" s="174"/>
      <c r="E21" s="174"/>
      <c r="F21" s="174"/>
      <c r="G21" s="10">
        <v>6</v>
      </c>
      <c r="H21" s="4">
        <v>3</v>
      </c>
      <c r="I21" s="4">
        <v>3</v>
      </c>
      <c r="J21" s="4">
        <v>1</v>
      </c>
      <c r="K21" s="4"/>
      <c r="L21" s="42">
        <f t="shared" si="0"/>
        <v>98</v>
      </c>
      <c r="M21" s="144"/>
      <c r="N21" s="144"/>
      <c r="O21" s="144"/>
      <c r="P21" s="147"/>
      <c r="Q21" s="104"/>
      <c r="R21" s="104"/>
      <c r="S21" s="104"/>
      <c r="T21" s="104"/>
      <c r="U21" s="132"/>
      <c r="V21" s="6" t="e">
        <f>_xlfn.RANK.EQ(#REF!,#REF!)</f>
        <v>#REF!</v>
      </c>
      <c r="W21" s="230"/>
      <c r="X21" s="113"/>
      <c r="Y21" s="135"/>
      <c r="Z21" s="3">
        <f t="shared" si="2"/>
        <v>7</v>
      </c>
      <c r="AA21" s="12" t="str">
        <f t="shared" si="3"/>
        <v>ok</v>
      </c>
    </row>
    <row r="22" spans="1:27" ht="13.5" customHeight="1" thickBot="1" x14ac:dyDescent="0.3">
      <c r="A22" s="172"/>
      <c r="B22" s="200"/>
      <c r="C22" s="65" t="s">
        <v>86</v>
      </c>
      <c r="D22" s="175"/>
      <c r="E22" s="175"/>
      <c r="F22" s="175"/>
      <c r="G22" s="11">
        <v>6</v>
      </c>
      <c r="H22" s="5">
        <v>1</v>
      </c>
      <c r="I22" s="5">
        <v>3</v>
      </c>
      <c r="J22" s="5"/>
      <c r="K22" s="5"/>
      <c r="L22" s="43">
        <f t="shared" si="0"/>
        <v>70</v>
      </c>
      <c r="M22" s="145"/>
      <c r="N22" s="145"/>
      <c r="O22" s="145"/>
      <c r="P22" s="148"/>
      <c r="Q22" s="105"/>
      <c r="R22" s="105"/>
      <c r="S22" s="105"/>
      <c r="T22" s="105"/>
      <c r="U22" s="133"/>
      <c r="V22" s="7" t="e">
        <f>_xlfn.RANK.EQ(#REF!,#REF!)</f>
        <v>#REF!</v>
      </c>
      <c r="W22" s="231"/>
      <c r="X22" s="114"/>
      <c r="Y22" s="136"/>
      <c r="Z22" s="3">
        <f t="shared" si="2"/>
        <v>4</v>
      </c>
      <c r="AA22" s="12" t="str">
        <f t="shared" si="3"/>
        <v>ok</v>
      </c>
    </row>
    <row r="23" spans="1:27" ht="12.75" customHeight="1" x14ac:dyDescent="0.3">
      <c r="A23" s="182">
        <v>6</v>
      </c>
      <c r="B23" s="195" t="s">
        <v>71</v>
      </c>
      <c r="C23" s="69" t="s">
        <v>91</v>
      </c>
      <c r="D23" s="179">
        <v>167.64</v>
      </c>
      <c r="E23" s="179">
        <v>41.81</v>
      </c>
      <c r="F23" s="179">
        <v>29.56</v>
      </c>
      <c r="G23" s="14">
        <v>6</v>
      </c>
      <c r="H23" s="13">
        <v>1</v>
      </c>
      <c r="I23" s="13">
        <v>2</v>
      </c>
      <c r="J23" s="13">
        <v>3</v>
      </c>
      <c r="K23" s="13">
        <v>1</v>
      </c>
      <c r="L23" s="75">
        <f t="shared" si="0"/>
        <v>89</v>
      </c>
      <c r="M23" s="155">
        <f t="shared" ref="M23" si="40">D23</f>
        <v>167.64</v>
      </c>
      <c r="N23" s="155">
        <f t="shared" ref="N23" si="41">E23</f>
        <v>41.81</v>
      </c>
      <c r="O23" s="155">
        <f t="shared" ref="O23" si="42">F23</f>
        <v>29.56</v>
      </c>
      <c r="P23" s="158">
        <f>SUM(L23:L26)</f>
        <v>219</v>
      </c>
      <c r="Q23" s="161">
        <f t="shared" ref="Q23" si="43">RANK(M23,M$3:M$86,1)</f>
        <v>15</v>
      </c>
      <c r="R23" s="161">
        <f t="shared" ref="R23" si="44">RANK(N23,N$3:N$86,1)</f>
        <v>12</v>
      </c>
      <c r="S23" s="161">
        <f t="shared" ref="S23" si="45">RANK(O23,O$3:O$86,1)</f>
        <v>6</v>
      </c>
      <c r="T23" s="161">
        <f t="shared" ref="T23" si="46">RANK(P23,P$3:P$102)</f>
        <v>13</v>
      </c>
      <c r="U23" s="164">
        <f>T23+S23+Q23+R23</f>
        <v>46</v>
      </c>
      <c r="V23" s="8" t="e">
        <f>_xlfn.RANK.EQ(#REF!,#REF!)</f>
        <v>#REF!</v>
      </c>
      <c r="W23" s="109">
        <f t="shared" ref="W23" si="47">RANK(U23,$U$3:$U$98,1)</f>
        <v>12</v>
      </c>
      <c r="X23" s="112">
        <f t="shared" ref="X23" si="48">COUNTIF($W$3:$W$102,W23)</f>
        <v>1</v>
      </c>
      <c r="Y23" s="167">
        <f>IF(X23&gt;0,SUM(H23:H26),"no tie")</f>
        <v>5</v>
      </c>
      <c r="Z23" s="3">
        <f t="shared" si="2"/>
        <v>7</v>
      </c>
      <c r="AA23" s="12" t="str">
        <f t="shared" si="3"/>
        <v>ok</v>
      </c>
    </row>
    <row r="24" spans="1:27" ht="12.75" customHeight="1" x14ac:dyDescent="0.25">
      <c r="A24" s="183"/>
      <c r="B24" s="196"/>
      <c r="C24" s="66" t="s">
        <v>234</v>
      </c>
      <c r="D24" s="180"/>
      <c r="E24" s="180"/>
      <c r="F24" s="180"/>
      <c r="G24" s="14">
        <v>5</v>
      </c>
      <c r="H24" s="16"/>
      <c r="I24" s="16"/>
      <c r="J24" s="16"/>
      <c r="K24" s="16"/>
      <c r="L24" s="44">
        <f t="shared" si="0"/>
        <v>25</v>
      </c>
      <c r="M24" s="156"/>
      <c r="N24" s="156"/>
      <c r="O24" s="156"/>
      <c r="P24" s="159"/>
      <c r="Q24" s="162"/>
      <c r="R24" s="162"/>
      <c r="S24" s="162"/>
      <c r="T24" s="162"/>
      <c r="U24" s="165"/>
      <c r="V24" s="6" t="e">
        <f>_xlfn.RANK.EQ(#REF!,#REF!)</f>
        <v>#REF!</v>
      </c>
      <c r="W24" s="110"/>
      <c r="X24" s="113"/>
      <c r="Y24" s="168"/>
      <c r="Z24" s="3">
        <f t="shared" si="2"/>
        <v>0</v>
      </c>
      <c r="AA24" s="12" t="str">
        <f t="shared" si="3"/>
        <v>ok</v>
      </c>
    </row>
    <row r="25" spans="1:27" ht="12.75" customHeight="1" x14ac:dyDescent="0.25">
      <c r="A25" s="183"/>
      <c r="B25" s="196"/>
      <c r="C25" s="66" t="s">
        <v>105</v>
      </c>
      <c r="D25" s="180"/>
      <c r="E25" s="180"/>
      <c r="F25" s="180"/>
      <c r="G25" s="14">
        <v>5</v>
      </c>
      <c r="H25" s="16"/>
      <c r="I25" s="16"/>
      <c r="J25" s="16"/>
      <c r="K25" s="16"/>
      <c r="L25" s="44">
        <f t="shared" si="0"/>
        <v>25</v>
      </c>
      <c r="M25" s="156"/>
      <c r="N25" s="156"/>
      <c r="O25" s="156"/>
      <c r="P25" s="159"/>
      <c r="Q25" s="162"/>
      <c r="R25" s="162"/>
      <c r="S25" s="162"/>
      <c r="T25" s="162"/>
      <c r="U25" s="165"/>
      <c r="V25" s="6" t="e">
        <f>_xlfn.RANK.EQ(#REF!,#REF!)</f>
        <v>#REF!</v>
      </c>
      <c r="W25" s="110"/>
      <c r="X25" s="113"/>
      <c r="Y25" s="168"/>
      <c r="Z25" s="3">
        <f t="shared" si="2"/>
        <v>0</v>
      </c>
      <c r="AA25" s="12" t="str">
        <f t="shared" si="3"/>
        <v>ok</v>
      </c>
    </row>
    <row r="26" spans="1:27" ht="13.5" customHeight="1" thickBot="1" x14ac:dyDescent="0.3">
      <c r="A26" s="184"/>
      <c r="B26" s="197"/>
      <c r="C26" s="67" t="s">
        <v>106</v>
      </c>
      <c r="D26" s="181"/>
      <c r="E26" s="181"/>
      <c r="F26" s="181"/>
      <c r="G26" s="19">
        <v>6</v>
      </c>
      <c r="H26" s="18">
        <v>4</v>
      </c>
      <c r="I26" s="18">
        <v>1</v>
      </c>
      <c r="J26" s="18"/>
      <c r="K26" s="18"/>
      <c r="L26" s="45">
        <f t="shared" si="0"/>
        <v>80</v>
      </c>
      <c r="M26" s="157"/>
      <c r="N26" s="157"/>
      <c r="O26" s="157"/>
      <c r="P26" s="160"/>
      <c r="Q26" s="163"/>
      <c r="R26" s="163"/>
      <c r="S26" s="163"/>
      <c r="T26" s="163"/>
      <c r="U26" s="166"/>
      <c r="V26" s="7" t="e">
        <f>_xlfn.RANK.EQ(#REF!,#REF!)</f>
        <v>#REF!</v>
      </c>
      <c r="W26" s="111"/>
      <c r="X26" s="114"/>
      <c r="Y26" s="169"/>
      <c r="Z26" s="3">
        <f t="shared" si="2"/>
        <v>5</v>
      </c>
      <c r="AA26" s="12" t="str">
        <f t="shared" si="3"/>
        <v>ok</v>
      </c>
    </row>
    <row r="27" spans="1:27" ht="12.75" customHeight="1" x14ac:dyDescent="0.3">
      <c r="A27" s="118">
        <v>7</v>
      </c>
      <c r="B27" s="176" t="s">
        <v>72</v>
      </c>
      <c r="C27" s="76" t="s">
        <v>93</v>
      </c>
      <c r="D27" s="124">
        <v>176.97</v>
      </c>
      <c r="E27" s="124">
        <v>62.21</v>
      </c>
      <c r="F27" s="124">
        <v>43.94</v>
      </c>
      <c r="G27" s="55">
        <v>6</v>
      </c>
      <c r="H27" s="56">
        <v>2</v>
      </c>
      <c r="I27" s="56">
        <v>5</v>
      </c>
      <c r="J27" s="56">
        <v>1</v>
      </c>
      <c r="K27" s="56"/>
      <c r="L27" s="57">
        <f t="shared" si="0"/>
        <v>108</v>
      </c>
      <c r="M27" s="125">
        <f t="shared" ref="M27" si="49">D27</f>
        <v>176.97</v>
      </c>
      <c r="N27" s="125">
        <f t="shared" ref="N27" si="50">E27</f>
        <v>62.21</v>
      </c>
      <c r="O27" s="125">
        <f t="shared" ref="O27" si="51">F27</f>
        <v>43.94</v>
      </c>
      <c r="P27" s="128">
        <f>SUM(L27:L30)</f>
        <v>320</v>
      </c>
      <c r="Q27" s="103">
        <f t="shared" ref="Q27" si="52">RANK(M27,M$3:M$86,1)</f>
        <v>16</v>
      </c>
      <c r="R27" s="103">
        <f t="shared" ref="R27" si="53">RANK(N27,N$3:N$86,1)</f>
        <v>17</v>
      </c>
      <c r="S27" s="103">
        <f t="shared" ref="S27" si="54">RANK(O27,O$3:O$86,1)</f>
        <v>13</v>
      </c>
      <c r="T27" s="103">
        <f t="shared" ref="T27" si="55">RANK(P27,P$3:P$102)</f>
        <v>4</v>
      </c>
      <c r="U27" s="106">
        <f>T27+S27+Q27+R27</f>
        <v>50</v>
      </c>
      <c r="V27" s="15" t="e">
        <f>_xlfn.RANK.EQ(#REF!,#REF!)</f>
        <v>#REF!</v>
      </c>
      <c r="W27" s="109">
        <f t="shared" ref="W27" si="56">RANK(U27,$U$3:$U$98,1)</f>
        <v>15</v>
      </c>
      <c r="X27" s="112">
        <f t="shared" ref="X27" si="57">COUNTIF($W$3:$W$102,W27)</f>
        <v>1</v>
      </c>
      <c r="Y27" s="115">
        <f>IF(X27&gt;0,SUM(H27:H30),"no tie")</f>
        <v>5</v>
      </c>
      <c r="Z27" s="3">
        <f t="shared" si="2"/>
        <v>8</v>
      </c>
      <c r="AA27" s="12" t="str">
        <f t="shared" si="3"/>
        <v>ok</v>
      </c>
    </row>
    <row r="28" spans="1:27" ht="12.75" customHeight="1" x14ac:dyDescent="0.25">
      <c r="A28" s="119"/>
      <c r="B28" s="177"/>
      <c r="C28" s="78" t="s">
        <v>94</v>
      </c>
      <c r="D28" s="122"/>
      <c r="E28" s="122"/>
      <c r="F28" s="122"/>
      <c r="G28" s="55">
        <v>6</v>
      </c>
      <c r="H28" s="58">
        <v>2</v>
      </c>
      <c r="I28" s="58">
        <v>1</v>
      </c>
      <c r="J28" s="58"/>
      <c r="K28" s="58"/>
      <c r="L28" s="57">
        <f t="shared" si="0"/>
        <v>60</v>
      </c>
      <c r="M28" s="126"/>
      <c r="N28" s="126"/>
      <c r="O28" s="126"/>
      <c r="P28" s="129"/>
      <c r="Q28" s="104"/>
      <c r="R28" s="104"/>
      <c r="S28" s="104"/>
      <c r="T28" s="104"/>
      <c r="U28" s="107"/>
      <c r="V28" s="17" t="e">
        <f>_xlfn.RANK.EQ(#REF!,#REF!)</f>
        <v>#REF!</v>
      </c>
      <c r="W28" s="110"/>
      <c r="X28" s="113"/>
      <c r="Y28" s="116"/>
      <c r="Z28" s="3">
        <f t="shared" si="2"/>
        <v>3</v>
      </c>
      <c r="AA28" s="12" t="str">
        <f t="shared" si="3"/>
        <v>ok</v>
      </c>
    </row>
    <row r="29" spans="1:27" ht="12.75" customHeight="1" x14ac:dyDescent="0.25">
      <c r="A29" s="119"/>
      <c r="B29" s="177"/>
      <c r="C29" s="78" t="s">
        <v>95</v>
      </c>
      <c r="D29" s="122"/>
      <c r="E29" s="122"/>
      <c r="F29" s="122"/>
      <c r="G29" s="55">
        <v>6</v>
      </c>
      <c r="H29" s="58">
        <v>1</v>
      </c>
      <c r="I29" s="58">
        <v>4</v>
      </c>
      <c r="J29" s="58">
        <v>1</v>
      </c>
      <c r="K29" s="58"/>
      <c r="L29" s="57">
        <f t="shared" si="0"/>
        <v>88</v>
      </c>
      <c r="M29" s="126"/>
      <c r="N29" s="126"/>
      <c r="O29" s="126"/>
      <c r="P29" s="129"/>
      <c r="Q29" s="104"/>
      <c r="R29" s="104"/>
      <c r="S29" s="104"/>
      <c r="T29" s="104"/>
      <c r="U29" s="107"/>
      <c r="V29" s="17" t="e">
        <f>_xlfn.RANK.EQ(#REF!,#REF!)</f>
        <v>#REF!</v>
      </c>
      <c r="W29" s="110"/>
      <c r="X29" s="113"/>
      <c r="Y29" s="116"/>
      <c r="Z29" s="3">
        <f t="shared" si="2"/>
        <v>6</v>
      </c>
      <c r="AA29" s="12" t="str">
        <f t="shared" si="3"/>
        <v>ok</v>
      </c>
    </row>
    <row r="30" spans="1:27" ht="13.5" customHeight="1" thickBot="1" x14ac:dyDescent="0.3">
      <c r="A30" s="120"/>
      <c r="B30" s="178"/>
      <c r="C30" s="79" t="s">
        <v>96</v>
      </c>
      <c r="D30" s="123"/>
      <c r="E30" s="123"/>
      <c r="F30" s="123"/>
      <c r="G30" s="59">
        <v>6</v>
      </c>
      <c r="H30" s="60">
        <v>0</v>
      </c>
      <c r="I30" s="60">
        <v>1</v>
      </c>
      <c r="J30" s="60">
        <v>3</v>
      </c>
      <c r="K30" s="60"/>
      <c r="L30" s="61">
        <f t="shared" si="0"/>
        <v>64</v>
      </c>
      <c r="M30" s="127"/>
      <c r="N30" s="127"/>
      <c r="O30" s="127"/>
      <c r="P30" s="130"/>
      <c r="Q30" s="105"/>
      <c r="R30" s="105"/>
      <c r="S30" s="105"/>
      <c r="T30" s="105"/>
      <c r="U30" s="108"/>
      <c r="V30" s="20" t="e">
        <f>_xlfn.RANK.EQ(#REF!,#REF!)</f>
        <v>#REF!</v>
      </c>
      <c r="W30" s="111"/>
      <c r="X30" s="114"/>
      <c r="Y30" s="117"/>
      <c r="Z30" s="3">
        <f t="shared" si="2"/>
        <v>4</v>
      </c>
      <c r="AA30" s="12" t="str">
        <f t="shared" si="3"/>
        <v>ok</v>
      </c>
    </row>
    <row r="31" spans="1:27" ht="12.75" customHeight="1" x14ac:dyDescent="0.3">
      <c r="A31" s="182">
        <v>8</v>
      </c>
      <c r="B31" s="195" t="s">
        <v>45</v>
      </c>
      <c r="C31" s="69" t="s">
        <v>42</v>
      </c>
      <c r="D31" s="179">
        <v>103.53</v>
      </c>
      <c r="E31" s="179">
        <v>37.81</v>
      </c>
      <c r="F31" s="179">
        <v>56.64</v>
      </c>
      <c r="G31" s="14">
        <v>6</v>
      </c>
      <c r="H31" s="13">
        <v>1</v>
      </c>
      <c r="I31" s="13">
        <v>4</v>
      </c>
      <c r="J31" s="13">
        <v>1</v>
      </c>
      <c r="K31" s="13"/>
      <c r="L31" s="75">
        <f t="shared" ref="L31:L66" si="58">(G31*5+H31*10+I31*10+J31*8+K31*5)</f>
        <v>88</v>
      </c>
      <c r="M31" s="155">
        <f t="shared" ref="M31" si="59">D31</f>
        <v>103.53</v>
      </c>
      <c r="N31" s="155">
        <f t="shared" ref="N31" si="60">E31</f>
        <v>37.81</v>
      </c>
      <c r="O31" s="155">
        <f t="shared" ref="O31" si="61">F31</f>
        <v>56.64</v>
      </c>
      <c r="P31" s="158">
        <f>SUM(L31:L34)</f>
        <v>286</v>
      </c>
      <c r="Q31" s="161">
        <f t="shared" ref="Q31" si="62">RANK(M31,M$3:M$86,1)</f>
        <v>10</v>
      </c>
      <c r="R31" s="161">
        <f t="shared" ref="R31" si="63">RANK(N31,N$3:N$86,1)</f>
        <v>10</v>
      </c>
      <c r="S31" s="161">
        <f t="shared" ref="S31" si="64">RANK(O31,O$3:O$86,1)</f>
        <v>17</v>
      </c>
      <c r="T31" s="161">
        <f t="shared" ref="T31" si="65">RANK(P31,P$3:P$102)</f>
        <v>7</v>
      </c>
      <c r="U31" s="164">
        <f>T31+S31+Q31+R31</f>
        <v>44</v>
      </c>
      <c r="V31" s="8" t="e">
        <f>_xlfn.RANK.EQ(#REF!,#REF!)</f>
        <v>#REF!</v>
      </c>
      <c r="W31" s="109">
        <f t="shared" ref="W31" si="66">RANK(U31,$U$3:$U$98,1)</f>
        <v>11</v>
      </c>
      <c r="X31" s="112">
        <f t="shared" ref="X31" si="67">COUNTIF($W$3:$W$102,W31)</f>
        <v>1</v>
      </c>
      <c r="Y31" s="167">
        <f>IF(X31&gt;0,SUM(H31:H34),"no tie")</f>
        <v>3</v>
      </c>
      <c r="Z31" s="3">
        <f t="shared" si="2"/>
        <v>6</v>
      </c>
      <c r="AA31" s="12" t="str">
        <f t="shared" si="3"/>
        <v>ok</v>
      </c>
    </row>
    <row r="32" spans="1:27" ht="12.75" customHeight="1" x14ac:dyDescent="0.25">
      <c r="A32" s="183"/>
      <c r="B32" s="196"/>
      <c r="C32" s="66" t="s">
        <v>44</v>
      </c>
      <c r="D32" s="180"/>
      <c r="E32" s="180"/>
      <c r="F32" s="180"/>
      <c r="G32" s="14">
        <v>6</v>
      </c>
      <c r="H32" s="16">
        <v>1</v>
      </c>
      <c r="I32" s="16"/>
      <c r="J32" s="16"/>
      <c r="K32" s="16"/>
      <c r="L32" s="44">
        <f t="shared" si="58"/>
        <v>40</v>
      </c>
      <c r="M32" s="156"/>
      <c r="N32" s="156"/>
      <c r="O32" s="156"/>
      <c r="P32" s="159"/>
      <c r="Q32" s="162"/>
      <c r="R32" s="162"/>
      <c r="S32" s="162"/>
      <c r="T32" s="162"/>
      <c r="U32" s="165"/>
      <c r="V32" s="6" t="e">
        <f>_xlfn.RANK.EQ(#REF!,#REF!)</f>
        <v>#REF!</v>
      </c>
      <c r="W32" s="110"/>
      <c r="X32" s="113"/>
      <c r="Y32" s="168"/>
      <c r="Z32" s="3">
        <f t="shared" ref="Z32:Z66" si="68">SUM(H32:K32)</f>
        <v>1</v>
      </c>
      <c r="AA32" s="12" t="str">
        <f t="shared" ref="AA32:AA66" si="69">IF(G32&lt;6,IF(SUM(H32:K32)&gt;0,"Error","ok"),"ok")</f>
        <v>ok</v>
      </c>
    </row>
    <row r="33" spans="1:27" ht="12.75" customHeight="1" x14ac:dyDescent="0.25">
      <c r="A33" s="183"/>
      <c r="B33" s="196"/>
      <c r="C33" s="66" t="s">
        <v>97</v>
      </c>
      <c r="D33" s="180"/>
      <c r="E33" s="180"/>
      <c r="F33" s="180"/>
      <c r="G33" s="14">
        <v>6</v>
      </c>
      <c r="H33" s="16">
        <v>1</v>
      </c>
      <c r="I33" s="16">
        <v>3</v>
      </c>
      <c r="J33" s="16">
        <v>0</v>
      </c>
      <c r="K33" s="16">
        <v>0</v>
      </c>
      <c r="L33" s="44">
        <f t="shared" si="58"/>
        <v>70</v>
      </c>
      <c r="M33" s="156"/>
      <c r="N33" s="156"/>
      <c r="O33" s="156"/>
      <c r="P33" s="159"/>
      <c r="Q33" s="162"/>
      <c r="R33" s="162"/>
      <c r="S33" s="162"/>
      <c r="T33" s="162"/>
      <c r="U33" s="165"/>
      <c r="V33" s="6" t="e">
        <f>_xlfn.RANK.EQ(#REF!,#REF!)</f>
        <v>#REF!</v>
      </c>
      <c r="W33" s="110"/>
      <c r="X33" s="113"/>
      <c r="Y33" s="168"/>
      <c r="Z33" s="3">
        <f t="shared" si="68"/>
        <v>4</v>
      </c>
      <c r="AA33" s="12" t="str">
        <f t="shared" si="69"/>
        <v>ok</v>
      </c>
    </row>
    <row r="34" spans="1:27" ht="13.5" customHeight="1" thickBot="1" x14ac:dyDescent="0.3">
      <c r="A34" s="184"/>
      <c r="B34" s="197"/>
      <c r="C34" s="67" t="s">
        <v>43</v>
      </c>
      <c r="D34" s="181"/>
      <c r="E34" s="181"/>
      <c r="F34" s="181"/>
      <c r="G34" s="19">
        <v>6</v>
      </c>
      <c r="H34" s="18">
        <v>0</v>
      </c>
      <c r="I34" s="18">
        <v>5</v>
      </c>
      <c r="J34" s="18">
        <v>1</v>
      </c>
      <c r="K34" s="18"/>
      <c r="L34" s="45">
        <f t="shared" si="58"/>
        <v>88</v>
      </c>
      <c r="M34" s="157"/>
      <c r="N34" s="157"/>
      <c r="O34" s="157"/>
      <c r="P34" s="160"/>
      <c r="Q34" s="163"/>
      <c r="R34" s="163"/>
      <c r="S34" s="163"/>
      <c r="T34" s="163"/>
      <c r="U34" s="166"/>
      <c r="V34" s="7" t="e">
        <f>_xlfn.RANK.EQ(#REF!,#REF!)</f>
        <v>#REF!</v>
      </c>
      <c r="W34" s="111"/>
      <c r="X34" s="114"/>
      <c r="Y34" s="169"/>
      <c r="Z34" s="3">
        <f t="shared" si="68"/>
        <v>6</v>
      </c>
      <c r="AA34" s="12" t="str">
        <f t="shared" si="69"/>
        <v>ok</v>
      </c>
    </row>
    <row r="35" spans="1:27" ht="12.75" customHeight="1" x14ac:dyDescent="0.3">
      <c r="A35" s="118">
        <v>9</v>
      </c>
      <c r="B35" s="176" t="s">
        <v>73</v>
      </c>
      <c r="C35" s="76" t="s">
        <v>57</v>
      </c>
      <c r="D35" s="124">
        <v>59.1</v>
      </c>
      <c r="E35" s="124">
        <v>28.08</v>
      </c>
      <c r="F35" s="124">
        <v>61.79</v>
      </c>
      <c r="G35" s="55">
        <v>6</v>
      </c>
      <c r="H35" s="56"/>
      <c r="I35" s="56"/>
      <c r="J35" s="56"/>
      <c r="K35" s="56"/>
      <c r="L35" s="57">
        <f t="shared" si="58"/>
        <v>30</v>
      </c>
      <c r="M35" s="125">
        <f t="shared" ref="M35" si="70">D35</f>
        <v>59.1</v>
      </c>
      <c r="N35" s="125">
        <f t="shared" ref="N35" si="71">E35</f>
        <v>28.08</v>
      </c>
      <c r="O35" s="125">
        <f t="shared" ref="O35" si="72">F35</f>
        <v>61.79</v>
      </c>
      <c r="P35" s="128">
        <f>SUM(L35:L38)</f>
        <v>175</v>
      </c>
      <c r="Q35" s="103">
        <f t="shared" ref="Q35" si="73">RANK(M35,M$3:M$86,1)</f>
        <v>6</v>
      </c>
      <c r="R35" s="103">
        <f t="shared" ref="R35" si="74">RANK(N35,N$3:N$86,1)</f>
        <v>5</v>
      </c>
      <c r="S35" s="103">
        <f t="shared" ref="S35" si="75">RANK(O35,O$3:O$86,1)</f>
        <v>18</v>
      </c>
      <c r="T35" s="103">
        <f t="shared" ref="T35" si="76">RANK(P35,P$3:P$102)</f>
        <v>18</v>
      </c>
      <c r="U35" s="106">
        <f>T35+S35+Q35+R35</f>
        <v>47</v>
      </c>
      <c r="V35" s="15" t="e">
        <f>_xlfn.RANK.EQ(#REF!,#REF!)</f>
        <v>#REF!</v>
      </c>
      <c r="W35" s="109">
        <f t="shared" ref="W35" si="77">RANK(U35,$U$3:$U$98,1)</f>
        <v>13</v>
      </c>
      <c r="X35" s="112">
        <f t="shared" ref="X35" si="78">COUNTIF($W$3:$W$102,W35)</f>
        <v>1</v>
      </c>
      <c r="Y35" s="115">
        <f>IF(X35&gt;0,SUM(H35:H38),"no tie")</f>
        <v>2</v>
      </c>
      <c r="Z35" s="3">
        <f t="shared" si="68"/>
        <v>0</v>
      </c>
      <c r="AA35" s="12" t="str">
        <f t="shared" si="69"/>
        <v>ok</v>
      </c>
    </row>
    <row r="36" spans="1:27" ht="12.75" customHeight="1" x14ac:dyDescent="0.25">
      <c r="A36" s="119"/>
      <c r="B36" s="177"/>
      <c r="C36" s="78" t="s">
        <v>98</v>
      </c>
      <c r="D36" s="122"/>
      <c r="E36" s="122"/>
      <c r="F36" s="122"/>
      <c r="G36" s="55">
        <v>6</v>
      </c>
      <c r="H36" s="58">
        <v>2</v>
      </c>
      <c r="I36" s="58">
        <v>5</v>
      </c>
      <c r="J36" s="58"/>
      <c r="K36" s="58"/>
      <c r="L36" s="57">
        <f t="shared" si="58"/>
        <v>100</v>
      </c>
      <c r="M36" s="126"/>
      <c r="N36" s="126"/>
      <c r="O36" s="126"/>
      <c r="P36" s="129"/>
      <c r="Q36" s="104"/>
      <c r="R36" s="104"/>
      <c r="S36" s="104"/>
      <c r="T36" s="104"/>
      <c r="U36" s="107"/>
      <c r="V36" s="17" t="e">
        <f>_xlfn.RANK.EQ(#REF!,#REF!)</f>
        <v>#REF!</v>
      </c>
      <c r="W36" s="110"/>
      <c r="X36" s="113"/>
      <c r="Y36" s="116"/>
      <c r="Z36" s="3">
        <f t="shared" si="68"/>
        <v>7</v>
      </c>
      <c r="AA36" s="12" t="str">
        <f t="shared" si="69"/>
        <v>ok</v>
      </c>
    </row>
    <row r="37" spans="1:27" ht="12.75" customHeight="1" x14ac:dyDescent="0.25">
      <c r="A37" s="119"/>
      <c r="B37" s="177"/>
      <c r="C37" s="78" t="s">
        <v>99</v>
      </c>
      <c r="D37" s="122"/>
      <c r="E37" s="122"/>
      <c r="F37" s="122"/>
      <c r="G37" s="55">
        <v>5</v>
      </c>
      <c r="H37" s="58"/>
      <c r="I37" s="58"/>
      <c r="J37" s="58"/>
      <c r="K37" s="58"/>
      <c r="L37" s="57">
        <f t="shared" si="58"/>
        <v>25</v>
      </c>
      <c r="M37" s="126"/>
      <c r="N37" s="126"/>
      <c r="O37" s="126"/>
      <c r="P37" s="129"/>
      <c r="Q37" s="104"/>
      <c r="R37" s="104"/>
      <c r="S37" s="104"/>
      <c r="T37" s="104"/>
      <c r="U37" s="107"/>
      <c r="V37" s="17" t="e">
        <f>_xlfn.RANK.EQ(#REF!,#REF!)</f>
        <v>#REF!</v>
      </c>
      <c r="W37" s="110"/>
      <c r="X37" s="113"/>
      <c r="Y37" s="116"/>
      <c r="Z37" s="3">
        <f t="shared" si="68"/>
        <v>0</v>
      </c>
      <c r="AA37" s="12" t="str">
        <f t="shared" si="69"/>
        <v>ok</v>
      </c>
    </row>
    <row r="38" spans="1:27" ht="13.5" customHeight="1" thickBot="1" x14ac:dyDescent="0.3">
      <c r="A38" s="120"/>
      <c r="B38" s="178"/>
      <c r="C38" s="79" t="s">
        <v>236</v>
      </c>
      <c r="D38" s="123"/>
      <c r="E38" s="123"/>
      <c r="F38" s="123"/>
      <c r="G38" s="59">
        <v>4</v>
      </c>
      <c r="H38" s="60"/>
      <c r="I38" s="60"/>
      <c r="J38" s="60"/>
      <c r="K38" s="60"/>
      <c r="L38" s="61">
        <f t="shared" si="58"/>
        <v>20</v>
      </c>
      <c r="M38" s="127"/>
      <c r="N38" s="127"/>
      <c r="O38" s="127"/>
      <c r="P38" s="130"/>
      <c r="Q38" s="105"/>
      <c r="R38" s="105"/>
      <c r="S38" s="105"/>
      <c r="T38" s="105"/>
      <c r="U38" s="108"/>
      <c r="V38" s="20" t="e">
        <f>_xlfn.RANK.EQ(#REF!,#REF!)</f>
        <v>#REF!</v>
      </c>
      <c r="W38" s="111"/>
      <c r="X38" s="114"/>
      <c r="Y38" s="117"/>
      <c r="Z38" s="3">
        <f t="shared" si="68"/>
        <v>0</v>
      </c>
      <c r="AA38" s="12" t="str">
        <f t="shared" si="69"/>
        <v>ok</v>
      </c>
    </row>
    <row r="39" spans="1:27" ht="12.75" customHeight="1" x14ac:dyDescent="0.3">
      <c r="A39" s="182">
        <v>10</v>
      </c>
      <c r="B39" s="192" t="s">
        <v>40</v>
      </c>
      <c r="C39" s="69" t="s">
        <v>235</v>
      </c>
      <c r="D39" s="179">
        <v>201.53</v>
      </c>
      <c r="E39" s="179">
        <v>90</v>
      </c>
      <c r="F39" s="179">
        <v>54.82</v>
      </c>
      <c r="G39" s="14">
        <v>6</v>
      </c>
      <c r="H39" s="13">
        <v>1</v>
      </c>
      <c r="I39" s="13">
        <v>2</v>
      </c>
      <c r="J39" s="13"/>
      <c r="K39" s="13"/>
      <c r="L39" s="75">
        <f t="shared" ref="L39:L46" si="79">(G39*5+H39*10+I39*10+J39*8+K39*5)</f>
        <v>60</v>
      </c>
      <c r="M39" s="155">
        <f t="shared" ref="M39" si="80">D39</f>
        <v>201.53</v>
      </c>
      <c r="N39" s="155">
        <f t="shared" ref="N39" si="81">E39</f>
        <v>90</v>
      </c>
      <c r="O39" s="155">
        <f t="shared" ref="O39" si="82">F39</f>
        <v>54.82</v>
      </c>
      <c r="P39" s="158">
        <f>SUM(L39:L42)</f>
        <v>188</v>
      </c>
      <c r="Q39" s="161">
        <f t="shared" ref="Q39" si="83">RANK(M39,M$3:M$86,1)</f>
        <v>19</v>
      </c>
      <c r="R39" s="161">
        <f t="shared" ref="R39" si="84">RANK(N39,N$3:N$86,1)</f>
        <v>20</v>
      </c>
      <c r="S39" s="161">
        <f t="shared" ref="S39" si="85">RANK(O39,O$3:O$86,1)</f>
        <v>14</v>
      </c>
      <c r="T39" s="161">
        <f t="shared" ref="T39" si="86">RANK(P39,P$3:P$102)</f>
        <v>15</v>
      </c>
      <c r="U39" s="164">
        <f>T39+S39+Q39+R39</f>
        <v>68</v>
      </c>
      <c r="V39" s="8" t="e">
        <f>_xlfn.RANK.EQ(#REF!,#REF!)</f>
        <v>#REF!</v>
      </c>
      <c r="W39" s="109">
        <f t="shared" ref="W39" si="87">RANK(U39,$U$3:$U$98,1)</f>
        <v>18</v>
      </c>
      <c r="X39" s="112">
        <f t="shared" ref="X39" si="88">COUNTIF($W$3:$W$102,W39)</f>
        <v>2</v>
      </c>
      <c r="Y39" s="167">
        <f>IF(X39&gt;0,SUM(H39:H42),"no tie")</f>
        <v>1</v>
      </c>
      <c r="Z39" s="3">
        <f t="shared" si="68"/>
        <v>3</v>
      </c>
      <c r="AA39" s="12" t="str">
        <f t="shared" si="69"/>
        <v>ok</v>
      </c>
    </row>
    <row r="40" spans="1:27" ht="12.75" customHeight="1" x14ac:dyDescent="0.25">
      <c r="A40" s="183"/>
      <c r="B40" s="193"/>
      <c r="C40" s="66" t="s">
        <v>100</v>
      </c>
      <c r="D40" s="180"/>
      <c r="E40" s="180"/>
      <c r="F40" s="180"/>
      <c r="G40" s="14">
        <v>6</v>
      </c>
      <c r="H40" s="16">
        <v>0</v>
      </c>
      <c r="I40" s="16">
        <v>5</v>
      </c>
      <c r="J40" s="16">
        <v>1</v>
      </c>
      <c r="K40" s="16"/>
      <c r="L40" s="44">
        <f t="shared" si="79"/>
        <v>88</v>
      </c>
      <c r="M40" s="156"/>
      <c r="N40" s="156"/>
      <c r="O40" s="156"/>
      <c r="P40" s="159"/>
      <c r="Q40" s="162"/>
      <c r="R40" s="162"/>
      <c r="S40" s="162"/>
      <c r="T40" s="162"/>
      <c r="U40" s="165"/>
      <c r="V40" s="6" t="e">
        <f>_xlfn.RANK.EQ(#REF!,#REF!)</f>
        <v>#REF!</v>
      </c>
      <c r="W40" s="110"/>
      <c r="X40" s="113"/>
      <c r="Y40" s="168"/>
      <c r="Z40" s="3">
        <f t="shared" si="68"/>
        <v>6</v>
      </c>
      <c r="AA40" s="12" t="str">
        <f t="shared" si="69"/>
        <v>ok</v>
      </c>
    </row>
    <row r="41" spans="1:27" ht="12.75" customHeight="1" x14ac:dyDescent="0.25">
      <c r="A41" s="183"/>
      <c r="B41" s="193"/>
      <c r="C41" s="66" t="s">
        <v>58</v>
      </c>
      <c r="D41" s="180"/>
      <c r="E41" s="180"/>
      <c r="F41" s="180"/>
      <c r="G41" s="14">
        <v>3</v>
      </c>
      <c r="H41" s="16"/>
      <c r="I41" s="16"/>
      <c r="J41" s="16"/>
      <c r="K41" s="16"/>
      <c r="L41" s="44">
        <f t="shared" si="79"/>
        <v>15</v>
      </c>
      <c r="M41" s="156"/>
      <c r="N41" s="156"/>
      <c r="O41" s="156"/>
      <c r="P41" s="159"/>
      <c r="Q41" s="162"/>
      <c r="R41" s="162"/>
      <c r="S41" s="162"/>
      <c r="T41" s="162"/>
      <c r="U41" s="165"/>
      <c r="V41" s="6" t="e">
        <f>_xlfn.RANK.EQ(#REF!,#REF!)</f>
        <v>#REF!</v>
      </c>
      <c r="W41" s="110"/>
      <c r="X41" s="113"/>
      <c r="Y41" s="168"/>
      <c r="Z41" s="3">
        <f t="shared" si="68"/>
        <v>0</v>
      </c>
      <c r="AA41" s="12" t="str">
        <f t="shared" si="69"/>
        <v>ok</v>
      </c>
    </row>
    <row r="42" spans="1:27" ht="13.5" customHeight="1" thickBot="1" x14ac:dyDescent="0.3">
      <c r="A42" s="184"/>
      <c r="B42" s="194"/>
      <c r="C42" s="67" t="s">
        <v>101</v>
      </c>
      <c r="D42" s="181"/>
      <c r="E42" s="181"/>
      <c r="F42" s="181"/>
      <c r="G42" s="19">
        <v>5</v>
      </c>
      <c r="H42" s="18"/>
      <c r="I42" s="18"/>
      <c r="J42" s="18"/>
      <c r="K42" s="18"/>
      <c r="L42" s="45">
        <f t="shared" si="79"/>
        <v>25</v>
      </c>
      <c r="M42" s="157"/>
      <c r="N42" s="157"/>
      <c r="O42" s="157"/>
      <c r="P42" s="160"/>
      <c r="Q42" s="163"/>
      <c r="R42" s="163"/>
      <c r="S42" s="163"/>
      <c r="T42" s="163"/>
      <c r="U42" s="166"/>
      <c r="V42" s="7" t="e">
        <f>_xlfn.RANK.EQ(#REF!,#REF!)</f>
        <v>#REF!</v>
      </c>
      <c r="W42" s="111"/>
      <c r="X42" s="114"/>
      <c r="Y42" s="169"/>
      <c r="Z42" s="3">
        <f t="shared" si="68"/>
        <v>0</v>
      </c>
      <c r="AA42" s="12" t="str">
        <f t="shared" si="69"/>
        <v>ok</v>
      </c>
    </row>
    <row r="43" spans="1:27" ht="12.75" customHeight="1" x14ac:dyDescent="0.3">
      <c r="A43" s="118">
        <v>11</v>
      </c>
      <c r="B43" s="121" t="s">
        <v>63</v>
      </c>
      <c r="C43" s="80" t="s">
        <v>64</v>
      </c>
      <c r="D43" s="124">
        <v>164.56</v>
      </c>
      <c r="E43" s="124">
        <v>83.48</v>
      </c>
      <c r="F43" s="124">
        <v>29.67</v>
      </c>
      <c r="G43" s="55">
        <v>4</v>
      </c>
      <c r="H43" s="56"/>
      <c r="I43" s="56"/>
      <c r="J43" s="56"/>
      <c r="K43" s="56"/>
      <c r="L43" s="57">
        <f t="shared" si="79"/>
        <v>20</v>
      </c>
      <c r="M43" s="125">
        <f t="shared" ref="M43" si="89">D43</f>
        <v>164.56</v>
      </c>
      <c r="N43" s="125">
        <f t="shared" ref="N43" si="90">E43</f>
        <v>83.48</v>
      </c>
      <c r="O43" s="125">
        <f t="shared" ref="O43" si="91">F43</f>
        <v>29.67</v>
      </c>
      <c r="P43" s="128">
        <f>SUM(L43:L46)</f>
        <v>158</v>
      </c>
      <c r="Q43" s="103">
        <f t="shared" ref="Q43" si="92">RANK(M43,M$3:M$86,1)</f>
        <v>14</v>
      </c>
      <c r="R43" s="103">
        <f t="shared" ref="R43" si="93">RANK(N43,N$3:N$86,1)</f>
        <v>19</v>
      </c>
      <c r="S43" s="103">
        <f t="shared" ref="S43" si="94">RANK(O43,O$3:O$86,1)</f>
        <v>7</v>
      </c>
      <c r="T43" s="103">
        <f t="shared" ref="T43" si="95">RANK(P43,P$3:P$102)</f>
        <v>19</v>
      </c>
      <c r="U43" s="106">
        <f>T43+S43+Q43+R43</f>
        <v>59</v>
      </c>
      <c r="V43" s="15" t="e">
        <f>_xlfn.RANK.EQ(#REF!,#REF!)</f>
        <v>#REF!</v>
      </c>
      <c r="W43" s="109">
        <f t="shared" ref="W43" si="96">RANK(U43,$U$3:$U$98,1)</f>
        <v>16</v>
      </c>
      <c r="X43" s="112">
        <f t="shared" ref="X43" si="97">COUNTIF($W$3:$W$102,W43)</f>
        <v>1</v>
      </c>
      <c r="Y43" s="115">
        <f>IF(X43&gt;0,SUM(H43:H46),"no tie")</f>
        <v>1</v>
      </c>
      <c r="Z43" s="3">
        <f t="shared" si="68"/>
        <v>0</v>
      </c>
      <c r="AA43" s="12" t="str">
        <f t="shared" si="69"/>
        <v>ok</v>
      </c>
    </row>
    <row r="44" spans="1:27" ht="12.75" customHeight="1" x14ac:dyDescent="0.25">
      <c r="A44" s="119"/>
      <c r="B44" s="122"/>
      <c r="C44" s="62" t="s">
        <v>198</v>
      </c>
      <c r="D44" s="122"/>
      <c r="E44" s="122"/>
      <c r="F44" s="122"/>
      <c r="G44" s="55">
        <v>6</v>
      </c>
      <c r="H44" s="58">
        <v>0</v>
      </c>
      <c r="I44" s="58">
        <v>3</v>
      </c>
      <c r="J44" s="58">
        <v>1</v>
      </c>
      <c r="K44" s="58"/>
      <c r="L44" s="57">
        <f t="shared" si="79"/>
        <v>68</v>
      </c>
      <c r="M44" s="126"/>
      <c r="N44" s="126"/>
      <c r="O44" s="126"/>
      <c r="P44" s="129"/>
      <c r="Q44" s="104"/>
      <c r="R44" s="104"/>
      <c r="S44" s="104"/>
      <c r="T44" s="104"/>
      <c r="U44" s="107"/>
      <c r="V44" s="17" t="e">
        <f>_xlfn.RANK.EQ(#REF!,#REF!)</f>
        <v>#REF!</v>
      </c>
      <c r="W44" s="110"/>
      <c r="X44" s="113"/>
      <c r="Y44" s="116"/>
      <c r="Z44" s="3">
        <f t="shared" si="68"/>
        <v>4</v>
      </c>
      <c r="AA44" s="12" t="str">
        <f t="shared" si="69"/>
        <v>ok</v>
      </c>
    </row>
    <row r="45" spans="1:27" ht="12.75" customHeight="1" x14ac:dyDescent="0.25">
      <c r="A45" s="119"/>
      <c r="B45" s="122"/>
      <c r="C45" s="62" t="s">
        <v>199</v>
      </c>
      <c r="D45" s="122"/>
      <c r="E45" s="122"/>
      <c r="F45" s="122"/>
      <c r="G45" s="55">
        <v>4</v>
      </c>
      <c r="H45" s="58"/>
      <c r="I45" s="58"/>
      <c r="J45" s="58"/>
      <c r="K45" s="58"/>
      <c r="L45" s="57">
        <f t="shared" si="79"/>
        <v>20</v>
      </c>
      <c r="M45" s="126"/>
      <c r="N45" s="126"/>
      <c r="O45" s="126"/>
      <c r="P45" s="129"/>
      <c r="Q45" s="104"/>
      <c r="R45" s="104"/>
      <c r="S45" s="104"/>
      <c r="T45" s="104"/>
      <c r="U45" s="107"/>
      <c r="V45" s="17" t="e">
        <f>_xlfn.RANK.EQ(#REF!,#REF!)</f>
        <v>#REF!</v>
      </c>
      <c r="W45" s="110"/>
      <c r="X45" s="113"/>
      <c r="Y45" s="116"/>
      <c r="Z45" s="3">
        <f t="shared" si="68"/>
        <v>0</v>
      </c>
      <c r="AA45" s="12" t="str">
        <f t="shared" si="69"/>
        <v>ok</v>
      </c>
    </row>
    <row r="46" spans="1:27" ht="13.5" customHeight="1" thickBot="1" x14ac:dyDescent="0.3">
      <c r="A46" s="120"/>
      <c r="B46" s="123"/>
      <c r="C46" s="62" t="s">
        <v>200</v>
      </c>
      <c r="D46" s="123"/>
      <c r="E46" s="123"/>
      <c r="F46" s="123"/>
      <c r="G46" s="59">
        <v>6</v>
      </c>
      <c r="H46" s="60">
        <v>1</v>
      </c>
      <c r="I46" s="60">
        <v>1</v>
      </c>
      <c r="J46" s="60"/>
      <c r="K46" s="60"/>
      <c r="L46" s="61">
        <f t="shared" si="79"/>
        <v>50</v>
      </c>
      <c r="M46" s="127"/>
      <c r="N46" s="127"/>
      <c r="O46" s="127"/>
      <c r="P46" s="130"/>
      <c r="Q46" s="105"/>
      <c r="R46" s="105"/>
      <c r="S46" s="105"/>
      <c r="T46" s="105"/>
      <c r="U46" s="108"/>
      <c r="V46" s="20" t="e">
        <f>_xlfn.RANK.EQ(#REF!,#REF!)</f>
        <v>#REF!</v>
      </c>
      <c r="W46" s="111"/>
      <c r="X46" s="114"/>
      <c r="Y46" s="117"/>
      <c r="Z46" s="3">
        <f t="shared" si="68"/>
        <v>2</v>
      </c>
      <c r="AA46" s="12" t="str">
        <f t="shared" si="69"/>
        <v>ok</v>
      </c>
    </row>
    <row r="47" spans="1:27" ht="12.75" customHeight="1" x14ac:dyDescent="0.3">
      <c r="A47" s="182">
        <v>12</v>
      </c>
      <c r="B47" s="190" t="s">
        <v>107</v>
      </c>
      <c r="C47" s="70" t="s">
        <v>46</v>
      </c>
      <c r="D47" s="179">
        <v>182</v>
      </c>
      <c r="E47" s="179">
        <v>56.1</v>
      </c>
      <c r="F47" s="179">
        <v>79.040000000000006</v>
      </c>
      <c r="G47" s="14">
        <v>6</v>
      </c>
      <c r="H47" s="13">
        <v>1</v>
      </c>
      <c r="I47" s="13">
        <v>2</v>
      </c>
      <c r="J47" s="13">
        <v>0</v>
      </c>
      <c r="K47" s="13">
        <v>0</v>
      </c>
      <c r="L47" s="75">
        <f t="shared" ref="L47:L54" si="98">(G47*5+H47*10+I47*10+J47*8+K47*5)</f>
        <v>60</v>
      </c>
      <c r="M47" s="155">
        <f t="shared" ref="M47" si="99">D47</f>
        <v>182</v>
      </c>
      <c r="N47" s="155">
        <f t="shared" ref="N47" si="100">E47</f>
        <v>56.1</v>
      </c>
      <c r="O47" s="155">
        <f t="shared" ref="O47" si="101">F47</f>
        <v>79.040000000000006</v>
      </c>
      <c r="P47" s="158">
        <f>SUM(L47:L50)</f>
        <v>187</v>
      </c>
      <c r="Q47" s="161">
        <f t="shared" ref="Q47" si="102">RANK(M47,M$3:M$86,1)</f>
        <v>17</v>
      </c>
      <c r="R47" s="161">
        <f t="shared" ref="R47" si="103">RANK(N47,N$3:N$86,1)</f>
        <v>16</v>
      </c>
      <c r="S47" s="161">
        <f t="shared" ref="S47" si="104">RANK(O47,O$3:O$86,1)</f>
        <v>19</v>
      </c>
      <c r="T47" s="161">
        <f t="shared" ref="T47" si="105">RANK(P47,P$3:P$102)</f>
        <v>16</v>
      </c>
      <c r="U47" s="164">
        <f>T47+S47+Q47+R47</f>
        <v>68</v>
      </c>
      <c r="V47" s="8" t="e">
        <f>_xlfn.RANK.EQ(#REF!,#REF!)</f>
        <v>#REF!</v>
      </c>
      <c r="W47" s="109">
        <f t="shared" ref="W47" si="106">RANK(U47,$U$3:$U$98,1)</f>
        <v>18</v>
      </c>
      <c r="X47" s="112">
        <f t="shared" ref="X47" si="107">COUNTIF($W$3:$W$102,W47)</f>
        <v>2</v>
      </c>
      <c r="Y47" s="167">
        <f>IF(X47&gt;0,SUM(H47:H50),"no tie")</f>
        <v>1</v>
      </c>
      <c r="Z47" s="3">
        <f t="shared" si="68"/>
        <v>3</v>
      </c>
      <c r="AA47" s="12" t="str">
        <f t="shared" si="69"/>
        <v>ok</v>
      </c>
    </row>
    <row r="48" spans="1:27" ht="12.75" customHeight="1" x14ac:dyDescent="0.25">
      <c r="A48" s="183"/>
      <c r="B48" s="180"/>
      <c r="C48" s="47" t="s">
        <v>66</v>
      </c>
      <c r="D48" s="180"/>
      <c r="E48" s="180"/>
      <c r="F48" s="180"/>
      <c r="G48" s="14">
        <v>6</v>
      </c>
      <c r="H48" s="16">
        <v>0</v>
      </c>
      <c r="I48" s="16">
        <v>2</v>
      </c>
      <c r="J48" s="16">
        <v>4</v>
      </c>
      <c r="K48" s="16"/>
      <c r="L48" s="44">
        <f t="shared" si="98"/>
        <v>82</v>
      </c>
      <c r="M48" s="156"/>
      <c r="N48" s="156"/>
      <c r="O48" s="156"/>
      <c r="P48" s="159"/>
      <c r="Q48" s="162"/>
      <c r="R48" s="162"/>
      <c r="S48" s="162"/>
      <c r="T48" s="162"/>
      <c r="U48" s="165"/>
      <c r="V48" s="6" t="e">
        <f>_xlfn.RANK.EQ(#REF!,#REF!)</f>
        <v>#REF!</v>
      </c>
      <c r="W48" s="110"/>
      <c r="X48" s="113"/>
      <c r="Y48" s="168"/>
      <c r="Z48" s="3">
        <f t="shared" si="68"/>
        <v>6</v>
      </c>
      <c r="AA48" s="12" t="str">
        <f t="shared" si="69"/>
        <v>ok</v>
      </c>
    </row>
    <row r="49" spans="1:27" ht="12.75" customHeight="1" x14ac:dyDescent="0.25">
      <c r="A49" s="183"/>
      <c r="B49" s="180"/>
      <c r="C49" s="47" t="s">
        <v>102</v>
      </c>
      <c r="D49" s="180"/>
      <c r="E49" s="180"/>
      <c r="F49" s="180"/>
      <c r="G49" s="14">
        <v>5</v>
      </c>
      <c r="H49" s="16"/>
      <c r="I49" s="16"/>
      <c r="J49" s="16"/>
      <c r="K49" s="16"/>
      <c r="L49" s="44">
        <f t="shared" si="98"/>
        <v>25</v>
      </c>
      <c r="M49" s="156"/>
      <c r="N49" s="156"/>
      <c r="O49" s="156"/>
      <c r="P49" s="159"/>
      <c r="Q49" s="162"/>
      <c r="R49" s="162"/>
      <c r="S49" s="162"/>
      <c r="T49" s="162"/>
      <c r="U49" s="165"/>
      <c r="V49" s="6" t="e">
        <f>_xlfn.RANK.EQ(#REF!,#REF!)</f>
        <v>#REF!</v>
      </c>
      <c r="W49" s="110"/>
      <c r="X49" s="113"/>
      <c r="Y49" s="168"/>
      <c r="Z49" s="3">
        <f t="shared" si="68"/>
        <v>0</v>
      </c>
      <c r="AA49" s="12" t="str">
        <f t="shared" si="69"/>
        <v>ok</v>
      </c>
    </row>
    <row r="50" spans="1:27" ht="13.5" customHeight="1" thickBot="1" x14ac:dyDescent="0.3">
      <c r="A50" s="184"/>
      <c r="B50" s="181"/>
      <c r="C50" s="48" t="s">
        <v>230</v>
      </c>
      <c r="D50" s="181"/>
      <c r="E50" s="181"/>
      <c r="F50" s="181"/>
      <c r="G50" s="19">
        <v>4</v>
      </c>
      <c r="H50" s="18"/>
      <c r="I50" s="18"/>
      <c r="J50" s="18"/>
      <c r="K50" s="18"/>
      <c r="L50" s="45">
        <f t="shared" si="98"/>
        <v>20</v>
      </c>
      <c r="M50" s="157"/>
      <c r="N50" s="157"/>
      <c r="O50" s="157"/>
      <c r="P50" s="160"/>
      <c r="Q50" s="163"/>
      <c r="R50" s="163"/>
      <c r="S50" s="163"/>
      <c r="T50" s="163"/>
      <c r="U50" s="166"/>
      <c r="V50" s="7" t="e">
        <f>_xlfn.RANK.EQ(#REF!,#REF!)</f>
        <v>#REF!</v>
      </c>
      <c r="W50" s="111"/>
      <c r="X50" s="114"/>
      <c r="Y50" s="169"/>
      <c r="Z50" s="3">
        <f t="shared" si="68"/>
        <v>0</v>
      </c>
      <c r="AA50" s="12" t="str">
        <f t="shared" si="69"/>
        <v>ok</v>
      </c>
    </row>
    <row r="51" spans="1:27" ht="12.75" customHeight="1" x14ac:dyDescent="0.3">
      <c r="A51" s="118">
        <v>13</v>
      </c>
      <c r="B51" s="121" t="s">
        <v>87</v>
      </c>
      <c r="C51" s="80" t="s">
        <v>103</v>
      </c>
      <c r="D51" s="124">
        <v>999</v>
      </c>
      <c r="E51" s="124">
        <v>999</v>
      </c>
      <c r="F51" s="124">
        <v>999</v>
      </c>
      <c r="G51" s="55"/>
      <c r="H51" s="56"/>
      <c r="I51" s="56"/>
      <c r="J51" s="56"/>
      <c r="K51" s="56"/>
      <c r="L51" s="57">
        <f t="shared" si="98"/>
        <v>0</v>
      </c>
      <c r="M51" s="125">
        <f t="shared" ref="M51" si="108">D51</f>
        <v>999</v>
      </c>
      <c r="N51" s="125">
        <f t="shared" ref="N51" si="109">E51</f>
        <v>999</v>
      </c>
      <c r="O51" s="125">
        <f t="shared" ref="O51" si="110">F51</f>
        <v>999</v>
      </c>
      <c r="P51" s="128">
        <f>SUM(L51:L54)</f>
        <v>0</v>
      </c>
      <c r="Q51" s="103">
        <f t="shared" ref="Q51" si="111">RANK(M51,M$3:M$86,1)</f>
        <v>21</v>
      </c>
      <c r="R51" s="103">
        <f t="shared" ref="R51" si="112">RANK(N51,N$3:N$86,1)</f>
        <v>21</v>
      </c>
      <c r="S51" s="103">
        <f t="shared" ref="S51" si="113">RANK(O51,O$3:O$86,1)</f>
        <v>21</v>
      </c>
      <c r="T51" s="103">
        <f t="shared" ref="T51" si="114">RANK(P51,P$3:P$102)</f>
        <v>21</v>
      </c>
      <c r="U51" s="106">
        <f>T51+S51+Q51+R51</f>
        <v>84</v>
      </c>
      <c r="V51" s="87" t="e">
        <f>_xlfn.RANK.EQ(#REF!,#REF!)</f>
        <v>#REF!</v>
      </c>
      <c r="W51" s="109">
        <f t="shared" ref="W51" si="115">RANK(U51,$U$3:$U$98,1)</f>
        <v>21</v>
      </c>
      <c r="X51" s="112">
        <f t="shared" ref="X51" si="116">COUNTIF($W$3:$W$102,W51)</f>
        <v>5</v>
      </c>
      <c r="Y51" s="115">
        <f>IF(X51&gt;0,SUM(H51:H54),"no tie")</f>
        <v>0</v>
      </c>
      <c r="Z51" s="3">
        <f t="shared" si="68"/>
        <v>0</v>
      </c>
      <c r="AA51" s="12" t="str">
        <f t="shared" si="69"/>
        <v>ok</v>
      </c>
    </row>
    <row r="52" spans="1:27" ht="12.75" customHeight="1" x14ac:dyDescent="0.25">
      <c r="A52" s="119"/>
      <c r="B52" s="188"/>
      <c r="C52" s="62" t="s">
        <v>32</v>
      </c>
      <c r="D52" s="122"/>
      <c r="E52" s="122"/>
      <c r="F52" s="122"/>
      <c r="G52" s="55"/>
      <c r="H52" s="58"/>
      <c r="I52" s="58"/>
      <c r="J52" s="58"/>
      <c r="K52" s="58"/>
      <c r="L52" s="57">
        <f t="shared" si="98"/>
        <v>0</v>
      </c>
      <c r="M52" s="126"/>
      <c r="N52" s="126"/>
      <c r="O52" s="126"/>
      <c r="P52" s="129"/>
      <c r="Q52" s="104"/>
      <c r="R52" s="104"/>
      <c r="S52" s="104"/>
      <c r="T52" s="104"/>
      <c r="U52" s="107"/>
      <c r="V52" s="88" t="e">
        <f>_xlfn.RANK.EQ(#REF!,#REF!)</f>
        <v>#REF!</v>
      </c>
      <c r="W52" s="110"/>
      <c r="X52" s="113"/>
      <c r="Y52" s="116"/>
      <c r="Z52" s="3">
        <f t="shared" si="68"/>
        <v>0</v>
      </c>
      <c r="AA52" s="12" t="str">
        <f t="shared" si="69"/>
        <v>ok</v>
      </c>
    </row>
    <row r="53" spans="1:27" ht="12.75" customHeight="1" x14ac:dyDescent="0.25">
      <c r="A53" s="119"/>
      <c r="B53" s="188"/>
      <c r="C53" s="62" t="s">
        <v>104</v>
      </c>
      <c r="D53" s="122"/>
      <c r="E53" s="122"/>
      <c r="F53" s="122"/>
      <c r="G53" s="55"/>
      <c r="H53" s="58"/>
      <c r="I53" s="58"/>
      <c r="J53" s="58"/>
      <c r="K53" s="58"/>
      <c r="L53" s="57">
        <f t="shared" si="98"/>
        <v>0</v>
      </c>
      <c r="M53" s="126"/>
      <c r="N53" s="126"/>
      <c r="O53" s="126"/>
      <c r="P53" s="129"/>
      <c r="Q53" s="104"/>
      <c r="R53" s="104"/>
      <c r="S53" s="104"/>
      <c r="T53" s="104"/>
      <c r="U53" s="107"/>
      <c r="V53" s="88" t="e">
        <f>_xlfn.RANK.EQ(#REF!,#REF!)</f>
        <v>#REF!</v>
      </c>
      <c r="W53" s="110"/>
      <c r="X53" s="113"/>
      <c r="Y53" s="116"/>
      <c r="Z53" s="3">
        <f t="shared" si="68"/>
        <v>0</v>
      </c>
      <c r="AA53" s="12" t="str">
        <f t="shared" si="69"/>
        <v>ok</v>
      </c>
    </row>
    <row r="54" spans="1:27" ht="13.5" customHeight="1" thickBot="1" x14ac:dyDescent="0.3">
      <c r="A54" s="120"/>
      <c r="B54" s="189"/>
      <c r="C54" s="63" t="s">
        <v>32</v>
      </c>
      <c r="D54" s="123"/>
      <c r="E54" s="123"/>
      <c r="F54" s="123"/>
      <c r="G54" s="59"/>
      <c r="H54" s="60"/>
      <c r="I54" s="60"/>
      <c r="J54" s="60"/>
      <c r="K54" s="60"/>
      <c r="L54" s="61">
        <f t="shared" si="98"/>
        <v>0</v>
      </c>
      <c r="M54" s="127"/>
      <c r="N54" s="127"/>
      <c r="O54" s="127"/>
      <c r="P54" s="130"/>
      <c r="Q54" s="105"/>
      <c r="R54" s="105"/>
      <c r="S54" s="105"/>
      <c r="T54" s="105"/>
      <c r="U54" s="108"/>
      <c r="V54" s="89" t="e">
        <f>_xlfn.RANK.EQ(#REF!,#REF!)</f>
        <v>#REF!</v>
      </c>
      <c r="W54" s="111"/>
      <c r="X54" s="114"/>
      <c r="Y54" s="117"/>
      <c r="Z54" s="3">
        <f t="shared" si="68"/>
        <v>0</v>
      </c>
      <c r="AA54" s="12" t="str">
        <f t="shared" si="69"/>
        <v>ok</v>
      </c>
    </row>
    <row r="55" spans="1:27" ht="12.75" customHeight="1" x14ac:dyDescent="0.3">
      <c r="A55" s="182">
        <v>14</v>
      </c>
      <c r="B55" s="215" t="s">
        <v>88</v>
      </c>
      <c r="C55" s="70" t="s">
        <v>108</v>
      </c>
      <c r="D55" s="179">
        <v>94.67</v>
      </c>
      <c r="E55" s="179">
        <v>30.05</v>
      </c>
      <c r="F55" s="179">
        <v>32.22</v>
      </c>
      <c r="G55" s="14">
        <v>2</v>
      </c>
      <c r="H55" s="13"/>
      <c r="I55" s="13"/>
      <c r="J55" s="13"/>
      <c r="K55" s="13"/>
      <c r="L55" s="75">
        <f t="shared" ref="L55:L62" si="117">(G55*5+H55*10+I55*10+J55*8+K55*5)</f>
        <v>10</v>
      </c>
      <c r="M55" s="155">
        <f t="shared" ref="M55" si="118">D55</f>
        <v>94.67</v>
      </c>
      <c r="N55" s="155">
        <f t="shared" ref="N55" si="119">E55</f>
        <v>30.05</v>
      </c>
      <c r="O55" s="155">
        <f t="shared" ref="O55" si="120">F55</f>
        <v>32.22</v>
      </c>
      <c r="P55" s="158">
        <f>SUM(L55:L58)</f>
        <v>230</v>
      </c>
      <c r="Q55" s="161">
        <f t="shared" ref="Q55" si="121">RANK(M55,M$3:M$86,1)</f>
        <v>9</v>
      </c>
      <c r="R55" s="161">
        <f t="shared" ref="R55" si="122">RANK(N55,N$3:N$86,1)</f>
        <v>7</v>
      </c>
      <c r="S55" s="161">
        <f t="shared" ref="S55" si="123">RANK(O55,O$3:O$86,1)</f>
        <v>9</v>
      </c>
      <c r="T55" s="161">
        <f t="shared" ref="T55" si="124">RANK(P55,P$3:P$102)</f>
        <v>12</v>
      </c>
      <c r="U55" s="164">
        <f>T55+S55+Q55+R55</f>
        <v>37</v>
      </c>
      <c r="V55" s="8" t="e">
        <f>_xlfn.RANK.EQ(#REF!,#REF!)</f>
        <v>#REF!</v>
      </c>
      <c r="W55" s="109">
        <f t="shared" ref="W55" si="125">RANK(U55,$U$3:$U$98,1)</f>
        <v>8</v>
      </c>
      <c r="X55" s="112">
        <f t="shared" ref="X55" si="126">COUNTIF($W$3:$W$102,W55)</f>
        <v>1</v>
      </c>
      <c r="Y55" s="167">
        <f>IF(X55&gt;0,SUM(H55:H58),"no tie")</f>
        <v>6</v>
      </c>
      <c r="Z55" s="3">
        <f t="shared" si="68"/>
        <v>0</v>
      </c>
      <c r="AA55" s="12" t="str">
        <f t="shared" si="69"/>
        <v>ok</v>
      </c>
    </row>
    <row r="56" spans="1:27" ht="12.75" customHeight="1" x14ac:dyDescent="0.25">
      <c r="A56" s="183"/>
      <c r="B56" s="216"/>
      <c r="C56" s="47" t="s">
        <v>109</v>
      </c>
      <c r="D56" s="180"/>
      <c r="E56" s="180"/>
      <c r="F56" s="180"/>
      <c r="G56" s="14">
        <v>6</v>
      </c>
      <c r="H56" s="16">
        <v>4</v>
      </c>
      <c r="I56" s="16">
        <v>3</v>
      </c>
      <c r="J56" s="16"/>
      <c r="K56" s="16"/>
      <c r="L56" s="44">
        <f t="shared" si="117"/>
        <v>100</v>
      </c>
      <c r="M56" s="156"/>
      <c r="N56" s="156"/>
      <c r="O56" s="156"/>
      <c r="P56" s="159"/>
      <c r="Q56" s="162"/>
      <c r="R56" s="162"/>
      <c r="S56" s="162"/>
      <c r="T56" s="162"/>
      <c r="U56" s="165"/>
      <c r="V56" s="6" t="e">
        <f>_xlfn.RANK.EQ(#REF!,#REF!)</f>
        <v>#REF!</v>
      </c>
      <c r="W56" s="110"/>
      <c r="X56" s="113"/>
      <c r="Y56" s="168"/>
      <c r="Z56" s="3">
        <f t="shared" si="68"/>
        <v>7</v>
      </c>
      <c r="AA56" s="12" t="str">
        <f t="shared" si="69"/>
        <v>ok</v>
      </c>
    </row>
    <row r="57" spans="1:27" ht="12.75" customHeight="1" x14ac:dyDescent="0.25">
      <c r="A57" s="183"/>
      <c r="B57" s="216"/>
      <c r="C57" s="47" t="s">
        <v>110</v>
      </c>
      <c r="D57" s="180"/>
      <c r="E57" s="180"/>
      <c r="F57" s="180"/>
      <c r="G57" s="14">
        <v>6</v>
      </c>
      <c r="H57" s="16">
        <v>2</v>
      </c>
      <c r="I57" s="16">
        <v>4</v>
      </c>
      <c r="J57" s="16"/>
      <c r="K57" s="16"/>
      <c r="L57" s="44">
        <f t="shared" si="117"/>
        <v>90</v>
      </c>
      <c r="M57" s="156"/>
      <c r="N57" s="156"/>
      <c r="O57" s="156"/>
      <c r="P57" s="159"/>
      <c r="Q57" s="162"/>
      <c r="R57" s="162"/>
      <c r="S57" s="162"/>
      <c r="T57" s="162"/>
      <c r="U57" s="165"/>
      <c r="V57" s="6" t="e">
        <f>_xlfn.RANK.EQ(#REF!,#REF!)</f>
        <v>#REF!</v>
      </c>
      <c r="W57" s="110"/>
      <c r="X57" s="113"/>
      <c r="Y57" s="168"/>
      <c r="Z57" s="3">
        <f t="shared" si="68"/>
        <v>6</v>
      </c>
      <c r="AA57" s="12" t="str">
        <f t="shared" si="69"/>
        <v>ok</v>
      </c>
    </row>
    <row r="58" spans="1:27" ht="13.5" customHeight="1" thickBot="1" x14ac:dyDescent="0.3">
      <c r="A58" s="184"/>
      <c r="B58" s="217"/>
      <c r="C58" s="48" t="s">
        <v>111</v>
      </c>
      <c r="D58" s="181"/>
      <c r="E58" s="181"/>
      <c r="F58" s="181"/>
      <c r="G58" s="19">
        <v>6</v>
      </c>
      <c r="H58" s="18"/>
      <c r="I58" s="18"/>
      <c r="J58" s="18"/>
      <c r="K58" s="18"/>
      <c r="L58" s="45">
        <f t="shared" si="117"/>
        <v>30</v>
      </c>
      <c r="M58" s="157"/>
      <c r="N58" s="157"/>
      <c r="O58" s="157"/>
      <c r="P58" s="160"/>
      <c r="Q58" s="163"/>
      <c r="R58" s="163"/>
      <c r="S58" s="163"/>
      <c r="T58" s="163"/>
      <c r="U58" s="166"/>
      <c r="V58" s="7" t="e">
        <f>_xlfn.RANK.EQ(#REF!,#REF!)</f>
        <v>#REF!</v>
      </c>
      <c r="W58" s="111"/>
      <c r="X58" s="114"/>
      <c r="Y58" s="169"/>
      <c r="Z58" s="3">
        <f t="shared" si="68"/>
        <v>0</v>
      </c>
      <c r="AA58" s="12" t="str">
        <f t="shared" si="69"/>
        <v>ok</v>
      </c>
    </row>
    <row r="59" spans="1:27" ht="12.75" customHeight="1" x14ac:dyDescent="0.3">
      <c r="A59" s="118">
        <v>15</v>
      </c>
      <c r="B59" s="124" t="s">
        <v>89</v>
      </c>
      <c r="C59" s="80" t="s">
        <v>112</v>
      </c>
      <c r="D59" s="124">
        <v>84.33</v>
      </c>
      <c r="E59" s="124">
        <v>29.64</v>
      </c>
      <c r="F59" s="124">
        <v>40.49</v>
      </c>
      <c r="G59" s="55">
        <v>5</v>
      </c>
      <c r="H59" s="56"/>
      <c r="I59" s="56"/>
      <c r="J59" s="56"/>
      <c r="K59" s="56"/>
      <c r="L59" s="57">
        <f t="shared" si="117"/>
        <v>25</v>
      </c>
      <c r="M59" s="125">
        <f t="shared" ref="M59" si="127">D59</f>
        <v>84.33</v>
      </c>
      <c r="N59" s="125">
        <f t="shared" ref="N59" si="128">E59</f>
        <v>29.64</v>
      </c>
      <c r="O59" s="125">
        <f t="shared" ref="O59" si="129">F59</f>
        <v>40.49</v>
      </c>
      <c r="P59" s="128">
        <f>SUM(L59:L62)</f>
        <v>206</v>
      </c>
      <c r="Q59" s="103">
        <f t="shared" ref="Q59" si="130">RANK(M59,M$3:M$86,1)</f>
        <v>8</v>
      </c>
      <c r="R59" s="103">
        <f t="shared" ref="R59" si="131">RANK(N59,N$3:N$86,1)</f>
        <v>6</v>
      </c>
      <c r="S59" s="103">
        <f t="shared" ref="S59" si="132">RANK(O59,O$3:O$86,1)</f>
        <v>12</v>
      </c>
      <c r="T59" s="103">
        <f t="shared" ref="T59" si="133">RANK(P59,P$3:P$102)</f>
        <v>14</v>
      </c>
      <c r="U59" s="106">
        <f>T59+S59+Q59+R59</f>
        <v>40</v>
      </c>
      <c r="V59" s="15" t="e">
        <f>_xlfn.RANK.EQ(#REF!,#REF!)</f>
        <v>#REF!</v>
      </c>
      <c r="W59" s="109">
        <f t="shared" ref="W59" si="134">RANK(U59,$U$3:$U$98,1)</f>
        <v>9</v>
      </c>
      <c r="X59" s="112">
        <f t="shared" ref="X59" si="135">COUNTIF($W$3:$W$102,W59)</f>
        <v>1</v>
      </c>
      <c r="Y59" s="115">
        <f>IF(X59&gt;0,SUM(H59:H62),"no tie")</f>
        <v>6</v>
      </c>
      <c r="Z59" s="3">
        <f t="shared" si="68"/>
        <v>0</v>
      </c>
      <c r="AA59" s="12" t="str">
        <f t="shared" si="69"/>
        <v>ok</v>
      </c>
    </row>
    <row r="60" spans="1:27" ht="12.75" customHeight="1" x14ac:dyDescent="0.25">
      <c r="A60" s="119"/>
      <c r="B60" s="122"/>
      <c r="C60" s="62" t="s">
        <v>214</v>
      </c>
      <c r="D60" s="122"/>
      <c r="E60" s="122"/>
      <c r="F60" s="122"/>
      <c r="G60" s="55">
        <v>6</v>
      </c>
      <c r="H60" s="58">
        <v>2</v>
      </c>
      <c r="I60" s="58">
        <v>0</v>
      </c>
      <c r="J60" s="58">
        <v>2</v>
      </c>
      <c r="K60" s="58"/>
      <c r="L60" s="57">
        <f t="shared" si="117"/>
        <v>66</v>
      </c>
      <c r="M60" s="126"/>
      <c r="N60" s="126"/>
      <c r="O60" s="126"/>
      <c r="P60" s="129"/>
      <c r="Q60" s="104"/>
      <c r="R60" s="104"/>
      <c r="S60" s="104"/>
      <c r="T60" s="104"/>
      <c r="U60" s="107"/>
      <c r="V60" s="17" t="e">
        <f>_xlfn.RANK.EQ(#REF!,#REF!)</f>
        <v>#REF!</v>
      </c>
      <c r="W60" s="110"/>
      <c r="X60" s="113"/>
      <c r="Y60" s="116"/>
      <c r="Z60" s="3">
        <f t="shared" si="68"/>
        <v>4</v>
      </c>
      <c r="AA60" s="12" t="str">
        <f t="shared" si="69"/>
        <v>ok</v>
      </c>
    </row>
    <row r="61" spans="1:27" ht="12.75" customHeight="1" x14ac:dyDescent="0.25">
      <c r="A61" s="119"/>
      <c r="B61" s="122"/>
      <c r="C61" s="62" t="s">
        <v>215</v>
      </c>
      <c r="D61" s="122"/>
      <c r="E61" s="122"/>
      <c r="F61" s="122"/>
      <c r="G61" s="55">
        <v>6</v>
      </c>
      <c r="H61" s="58">
        <v>4</v>
      </c>
      <c r="I61" s="58">
        <v>3</v>
      </c>
      <c r="J61" s="58"/>
      <c r="K61" s="58"/>
      <c r="L61" s="57">
        <f t="shared" si="117"/>
        <v>100</v>
      </c>
      <c r="M61" s="126"/>
      <c r="N61" s="126"/>
      <c r="O61" s="126"/>
      <c r="P61" s="129"/>
      <c r="Q61" s="104"/>
      <c r="R61" s="104"/>
      <c r="S61" s="104"/>
      <c r="T61" s="104"/>
      <c r="U61" s="107"/>
      <c r="V61" s="17" t="e">
        <f>_xlfn.RANK.EQ(#REF!,#REF!)</f>
        <v>#REF!</v>
      </c>
      <c r="W61" s="110"/>
      <c r="X61" s="113"/>
      <c r="Y61" s="116"/>
      <c r="Z61" s="3">
        <f t="shared" si="68"/>
        <v>7</v>
      </c>
      <c r="AA61" s="12" t="str">
        <f t="shared" si="69"/>
        <v>ok</v>
      </c>
    </row>
    <row r="62" spans="1:27" ht="13.5" customHeight="1" thickBot="1" x14ac:dyDescent="0.3">
      <c r="A62" s="120"/>
      <c r="B62" s="123"/>
      <c r="C62" s="63" t="s">
        <v>216</v>
      </c>
      <c r="D62" s="123"/>
      <c r="E62" s="123"/>
      <c r="F62" s="123"/>
      <c r="G62" s="59">
        <v>3</v>
      </c>
      <c r="H62" s="60"/>
      <c r="I62" s="60"/>
      <c r="J62" s="60"/>
      <c r="K62" s="60"/>
      <c r="L62" s="61">
        <f t="shared" si="117"/>
        <v>15</v>
      </c>
      <c r="M62" s="127"/>
      <c r="N62" s="127"/>
      <c r="O62" s="127"/>
      <c r="P62" s="130"/>
      <c r="Q62" s="105"/>
      <c r="R62" s="105"/>
      <c r="S62" s="105"/>
      <c r="T62" s="105"/>
      <c r="U62" s="108"/>
      <c r="V62" s="20" t="e">
        <f>_xlfn.RANK.EQ(#REF!,#REF!)</f>
        <v>#REF!</v>
      </c>
      <c r="W62" s="111"/>
      <c r="X62" s="114"/>
      <c r="Y62" s="117"/>
      <c r="Z62" s="3">
        <f t="shared" si="68"/>
        <v>0</v>
      </c>
      <c r="AA62" s="12" t="str">
        <f t="shared" si="69"/>
        <v>ok</v>
      </c>
    </row>
    <row r="63" spans="1:27" ht="12.75" customHeight="1" x14ac:dyDescent="0.3">
      <c r="A63" s="182">
        <v>16</v>
      </c>
      <c r="B63" s="179" t="s">
        <v>74</v>
      </c>
      <c r="C63" s="85" t="s">
        <v>48</v>
      </c>
      <c r="D63" s="179">
        <v>225</v>
      </c>
      <c r="E63" s="179">
        <v>44.29</v>
      </c>
      <c r="F63" s="179">
        <v>55.59</v>
      </c>
      <c r="G63" s="14">
        <v>6</v>
      </c>
      <c r="H63" s="74">
        <v>3</v>
      </c>
      <c r="I63" s="74">
        <v>2</v>
      </c>
      <c r="J63" s="74"/>
      <c r="K63" s="13"/>
      <c r="L63" s="75">
        <f t="shared" si="58"/>
        <v>80</v>
      </c>
      <c r="M63" s="155">
        <f t="shared" ref="M63" si="136">D63</f>
        <v>225</v>
      </c>
      <c r="N63" s="155">
        <f t="shared" ref="N63" si="137">E63</f>
        <v>44.29</v>
      </c>
      <c r="O63" s="155">
        <f t="shared" ref="O63" si="138">F63</f>
        <v>55.59</v>
      </c>
      <c r="P63" s="158">
        <f>SUM(L63:L66)</f>
        <v>185</v>
      </c>
      <c r="Q63" s="161">
        <f t="shared" ref="Q63" si="139">RANK(M63,M$3:M$86,1)</f>
        <v>20</v>
      </c>
      <c r="R63" s="161">
        <f t="shared" ref="R63" si="140">RANK(N63,N$3:N$86,1)</f>
        <v>13</v>
      </c>
      <c r="S63" s="161">
        <f t="shared" ref="S63" si="141">RANK(O63,O$3:O$86,1)</f>
        <v>15</v>
      </c>
      <c r="T63" s="161">
        <f t="shared" ref="T63" si="142">RANK(P63,P$3:P$102)</f>
        <v>17</v>
      </c>
      <c r="U63" s="164">
        <f>T63+S63+Q63+R63</f>
        <v>65</v>
      </c>
      <c r="V63" s="8" t="e">
        <f>_xlfn.RANK.EQ(#REF!,#REF!)</f>
        <v>#REF!</v>
      </c>
      <c r="W63" s="109">
        <f t="shared" ref="W63" si="143">RANK(U63,$U$3:$U$98,1)</f>
        <v>17</v>
      </c>
      <c r="X63" s="112">
        <f t="shared" ref="X63" si="144">COUNTIF($W$3:$W$102,W63)</f>
        <v>1</v>
      </c>
      <c r="Y63" s="167">
        <f>IF(X63&gt;0,SUM(H63:H66),"no tie")</f>
        <v>4</v>
      </c>
      <c r="Z63" s="3">
        <f t="shared" si="68"/>
        <v>5</v>
      </c>
      <c r="AA63" s="12" t="str">
        <f t="shared" si="69"/>
        <v>ok</v>
      </c>
    </row>
    <row r="64" spans="1:27" ht="12.75" customHeight="1" x14ac:dyDescent="0.25">
      <c r="A64" s="183"/>
      <c r="B64" s="180"/>
      <c r="C64" s="47" t="s">
        <v>49</v>
      </c>
      <c r="D64" s="180"/>
      <c r="E64" s="180"/>
      <c r="F64" s="180"/>
      <c r="G64" s="14">
        <v>6</v>
      </c>
      <c r="H64" s="16">
        <v>1</v>
      </c>
      <c r="I64" s="16">
        <v>0</v>
      </c>
      <c r="J64" s="16">
        <v>0</v>
      </c>
      <c r="K64" s="16"/>
      <c r="L64" s="44">
        <f t="shared" si="58"/>
        <v>40</v>
      </c>
      <c r="M64" s="156"/>
      <c r="N64" s="156"/>
      <c r="O64" s="156"/>
      <c r="P64" s="159"/>
      <c r="Q64" s="162"/>
      <c r="R64" s="162"/>
      <c r="S64" s="162"/>
      <c r="T64" s="162"/>
      <c r="U64" s="165"/>
      <c r="V64" s="6" t="e">
        <f>_xlfn.RANK.EQ(#REF!,#REF!)</f>
        <v>#REF!</v>
      </c>
      <c r="W64" s="110"/>
      <c r="X64" s="113"/>
      <c r="Y64" s="168"/>
      <c r="Z64" s="3">
        <f t="shared" si="68"/>
        <v>1</v>
      </c>
      <c r="AA64" s="12" t="str">
        <f t="shared" si="69"/>
        <v>ok</v>
      </c>
    </row>
    <row r="65" spans="1:27" ht="12.75" customHeight="1" x14ac:dyDescent="0.25">
      <c r="A65" s="183"/>
      <c r="B65" s="180"/>
      <c r="C65" s="47" t="s">
        <v>114</v>
      </c>
      <c r="D65" s="180"/>
      <c r="E65" s="180"/>
      <c r="F65" s="180"/>
      <c r="G65" s="14">
        <v>5</v>
      </c>
      <c r="H65" s="16"/>
      <c r="I65" s="16"/>
      <c r="J65" s="16"/>
      <c r="K65" s="16"/>
      <c r="L65" s="44">
        <f t="shared" si="58"/>
        <v>25</v>
      </c>
      <c r="M65" s="156"/>
      <c r="N65" s="156"/>
      <c r="O65" s="156"/>
      <c r="P65" s="159"/>
      <c r="Q65" s="162"/>
      <c r="R65" s="162"/>
      <c r="S65" s="162"/>
      <c r="T65" s="162"/>
      <c r="U65" s="165"/>
      <c r="V65" s="6" t="e">
        <f>_xlfn.RANK.EQ(#REF!,#REF!)</f>
        <v>#REF!</v>
      </c>
      <c r="W65" s="110"/>
      <c r="X65" s="113"/>
      <c r="Y65" s="168"/>
      <c r="Z65" s="3">
        <f t="shared" si="68"/>
        <v>0</v>
      </c>
      <c r="AA65" s="12" t="str">
        <f t="shared" si="69"/>
        <v>ok</v>
      </c>
    </row>
    <row r="66" spans="1:27" ht="13.5" customHeight="1" thickBot="1" x14ac:dyDescent="0.3">
      <c r="A66" s="184"/>
      <c r="B66" s="181"/>
      <c r="C66" s="48" t="s">
        <v>115</v>
      </c>
      <c r="D66" s="181"/>
      <c r="E66" s="181"/>
      <c r="F66" s="181"/>
      <c r="G66" s="19">
        <v>6</v>
      </c>
      <c r="H66" s="18">
        <v>0</v>
      </c>
      <c r="I66" s="18">
        <v>1</v>
      </c>
      <c r="J66" s="18"/>
      <c r="K66" s="18"/>
      <c r="L66" s="45">
        <f t="shared" si="58"/>
        <v>40</v>
      </c>
      <c r="M66" s="157"/>
      <c r="N66" s="157"/>
      <c r="O66" s="157"/>
      <c r="P66" s="160"/>
      <c r="Q66" s="163"/>
      <c r="R66" s="163"/>
      <c r="S66" s="163"/>
      <c r="T66" s="163"/>
      <c r="U66" s="166"/>
      <c r="V66" s="7" t="e">
        <f>_xlfn.RANK.EQ(#REF!,#REF!)</f>
        <v>#REF!</v>
      </c>
      <c r="W66" s="111"/>
      <c r="X66" s="114"/>
      <c r="Y66" s="169"/>
      <c r="Z66" s="3">
        <f t="shared" si="68"/>
        <v>1</v>
      </c>
      <c r="AA66" s="12" t="str">
        <f t="shared" si="69"/>
        <v>ok</v>
      </c>
    </row>
    <row r="67" spans="1:27" ht="12.75" customHeight="1" x14ac:dyDescent="0.3">
      <c r="A67" s="170">
        <v>17</v>
      </c>
      <c r="B67" s="173" t="s">
        <v>75</v>
      </c>
      <c r="C67" s="86" t="s">
        <v>113</v>
      </c>
      <c r="D67" s="173">
        <v>119.11</v>
      </c>
      <c r="E67" s="173">
        <v>36.44</v>
      </c>
      <c r="F67" s="173">
        <v>22.22</v>
      </c>
      <c r="G67" s="10">
        <v>6</v>
      </c>
      <c r="H67" s="49">
        <v>0</v>
      </c>
      <c r="I67" s="49">
        <v>2</v>
      </c>
      <c r="J67" s="49"/>
      <c r="K67" s="9"/>
      <c r="L67" s="41">
        <f t="shared" ref="L67:L74" si="145">(G67*5+H67*10+I67*10+J67*8+K67*5)</f>
        <v>50</v>
      </c>
      <c r="M67" s="143">
        <f t="shared" ref="M67" si="146">D67</f>
        <v>119.11</v>
      </c>
      <c r="N67" s="143">
        <f t="shared" ref="N67" si="147">E67</f>
        <v>36.44</v>
      </c>
      <c r="O67" s="143">
        <f t="shared" ref="O67" si="148">F67</f>
        <v>22.22</v>
      </c>
      <c r="P67" s="146">
        <f>SUM(L67:L70)</f>
        <v>273</v>
      </c>
      <c r="Q67" s="103">
        <f t="shared" ref="Q67" si="149">RANK(M67,M$3:M$86,1)</f>
        <v>12</v>
      </c>
      <c r="R67" s="103">
        <f t="shared" ref="R67" si="150">RANK(N67,N$3:N$86,1)</f>
        <v>9</v>
      </c>
      <c r="S67" s="103">
        <f t="shared" ref="S67" si="151">RANK(O67,O$3:O$86,1)</f>
        <v>4</v>
      </c>
      <c r="T67" s="103">
        <f t="shared" ref="T67" si="152">RANK(P67,P$3:P$102)</f>
        <v>9</v>
      </c>
      <c r="U67" s="131">
        <f>T67+S67+Q67+R67</f>
        <v>34</v>
      </c>
      <c r="V67" s="8" t="e">
        <f>_xlfn.RANK.EQ(#REF!,#REF!)</f>
        <v>#REF!</v>
      </c>
      <c r="W67" s="109">
        <f t="shared" ref="W67" si="153">RANK(U67,$U$3:$U$98,1)</f>
        <v>7</v>
      </c>
      <c r="X67" s="112">
        <f t="shared" ref="X67" si="154">COUNTIF($W$3:$W$102,W67)</f>
        <v>1</v>
      </c>
      <c r="Y67" s="134">
        <f>IF(X67&gt;0,SUM(H67:H70),"no tie")</f>
        <v>4</v>
      </c>
      <c r="Z67" s="3">
        <f t="shared" ref="Z67:Z74" si="155">SUM(H67:K67)</f>
        <v>2</v>
      </c>
      <c r="AA67" s="12" t="str">
        <f t="shared" ref="AA67:AA74" si="156">IF(G67&lt;6,IF(SUM(H67:K67)&gt;0,"Error","ok"),"ok")</f>
        <v>ok</v>
      </c>
    </row>
    <row r="68" spans="1:27" ht="12.75" customHeight="1" x14ac:dyDescent="0.25">
      <c r="A68" s="171"/>
      <c r="B68" s="174"/>
      <c r="C68" s="46" t="s">
        <v>116</v>
      </c>
      <c r="D68" s="174"/>
      <c r="E68" s="174"/>
      <c r="F68" s="174"/>
      <c r="G68" s="10">
        <v>6</v>
      </c>
      <c r="H68" s="4">
        <v>1</v>
      </c>
      <c r="I68" s="4">
        <v>4</v>
      </c>
      <c r="J68" s="4">
        <v>1</v>
      </c>
      <c r="K68" s="4"/>
      <c r="L68" s="42">
        <f t="shared" si="145"/>
        <v>88</v>
      </c>
      <c r="M68" s="144"/>
      <c r="N68" s="144"/>
      <c r="O68" s="144"/>
      <c r="P68" s="147"/>
      <c r="Q68" s="104"/>
      <c r="R68" s="104"/>
      <c r="S68" s="104"/>
      <c r="T68" s="104"/>
      <c r="U68" s="132"/>
      <c r="V68" s="6" t="e">
        <f>_xlfn.RANK.EQ(#REF!,#REF!)</f>
        <v>#REF!</v>
      </c>
      <c r="W68" s="110"/>
      <c r="X68" s="113"/>
      <c r="Y68" s="135"/>
      <c r="Z68" s="3">
        <f t="shared" si="155"/>
        <v>6</v>
      </c>
      <c r="AA68" s="12" t="str">
        <f t="shared" si="156"/>
        <v>ok</v>
      </c>
    </row>
    <row r="69" spans="1:27" ht="12.75" customHeight="1" x14ac:dyDescent="0.25">
      <c r="A69" s="171"/>
      <c r="B69" s="174"/>
      <c r="C69" s="46" t="s">
        <v>117</v>
      </c>
      <c r="D69" s="174"/>
      <c r="E69" s="174"/>
      <c r="F69" s="174"/>
      <c r="G69" s="10">
        <v>5</v>
      </c>
      <c r="H69" s="4">
        <v>0</v>
      </c>
      <c r="I69" s="4">
        <v>0</v>
      </c>
      <c r="J69" s="4">
        <v>0</v>
      </c>
      <c r="K69" s="4"/>
      <c r="L69" s="42">
        <f t="shared" si="145"/>
        <v>25</v>
      </c>
      <c r="M69" s="144"/>
      <c r="N69" s="144"/>
      <c r="O69" s="144"/>
      <c r="P69" s="147"/>
      <c r="Q69" s="104"/>
      <c r="R69" s="104"/>
      <c r="S69" s="104"/>
      <c r="T69" s="104"/>
      <c r="U69" s="132"/>
      <c r="V69" s="6" t="e">
        <f>_xlfn.RANK.EQ(#REF!,#REF!)</f>
        <v>#REF!</v>
      </c>
      <c r="W69" s="110"/>
      <c r="X69" s="113"/>
      <c r="Y69" s="135"/>
      <c r="Z69" s="3">
        <f t="shared" si="155"/>
        <v>0</v>
      </c>
      <c r="AA69" s="12" t="str">
        <f t="shared" si="156"/>
        <v>ok</v>
      </c>
    </row>
    <row r="70" spans="1:27" ht="13.5" customHeight="1" thickBot="1" x14ac:dyDescent="0.3">
      <c r="A70" s="172"/>
      <c r="B70" s="175"/>
      <c r="C70" s="53" t="s">
        <v>229</v>
      </c>
      <c r="D70" s="175"/>
      <c r="E70" s="175"/>
      <c r="F70" s="175"/>
      <c r="G70" s="11">
        <v>6</v>
      </c>
      <c r="H70" s="5">
        <v>3</v>
      </c>
      <c r="I70" s="5">
        <v>5</v>
      </c>
      <c r="J70" s="5"/>
      <c r="K70" s="5"/>
      <c r="L70" s="43">
        <f t="shared" si="145"/>
        <v>110</v>
      </c>
      <c r="M70" s="145"/>
      <c r="N70" s="145"/>
      <c r="O70" s="145"/>
      <c r="P70" s="148"/>
      <c r="Q70" s="105"/>
      <c r="R70" s="105"/>
      <c r="S70" s="105"/>
      <c r="T70" s="105"/>
      <c r="U70" s="133"/>
      <c r="V70" s="7" t="e">
        <f>_xlfn.RANK.EQ(#REF!,#REF!)</f>
        <v>#REF!</v>
      </c>
      <c r="W70" s="111"/>
      <c r="X70" s="114"/>
      <c r="Y70" s="136"/>
      <c r="Z70" s="3">
        <f t="shared" si="155"/>
        <v>8</v>
      </c>
      <c r="AA70" s="12" t="str">
        <f t="shared" si="156"/>
        <v>ok</v>
      </c>
    </row>
    <row r="71" spans="1:27" ht="12.75" customHeight="1" x14ac:dyDescent="0.25">
      <c r="A71" s="149">
        <v>18</v>
      </c>
      <c r="B71" s="152" t="s">
        <v>76</v>
      </c>
      <c r="C71" s="91" t="s">
        <v>231</v>
      </c>
      <c r="D71" s="152">
        <v>112.29</v>
      </c>
      <c r="E71" s="152">
        <v>19.399999999999999</v>
      </c>
      <c r="F71" s="152">
        <v>35.92</v>
      </c>
      <c r="G71" s="14">
        <v>6</v>
      </c>
      <c r="H71" s="74">
        <v>1</v>
      </c>
      <c r="I71" s="74">
        <v>4</v>
      </c>
      <c r="J71" s="74">
        <v>2</v>
      </c>
      <c r="K71" s="13"/>
      <c r="L71" s="75">
        <f t="shared" si="145"/>
        <v>96</v>
      </c>
      <c r="M71" s="155">
        <f t="shared" ref="M71" si="157">D71</f>
        <v>112.29</v>
      </c>
      <c r="N71" s="155">
        <f t="shared" ref="N71" si="158">E71</f>
        <v>19.399999999999999</v>
      </c>
      <c r="O71" s="155">
        <f t="shared" ref="O71" si="159">F71</f>
        <v>35.92</v>
      </c>
      <c r="P71" s="158">
        <f>SUM(L71:L74)</f>
        <v>254</v>
      </c>
      <c r="Q71" s="161">
        <f t="shared" ref="Q71" si="160">RANK(M71,M$3:M$86,1)</f>
        <v>11</v>
      </c>
      <c r="R71" s="161">
        <f t="shared" ref="R71" si="161">RANK(N71,N$3:N$86,1)</f>
        <v>1</v>
      </c>
      <c r="S71" s="161">
        <f t="shared" ref="S71" si="162">RANK(O71,O$3:O$86,1)</f>
        <v>11</v>
      </c>
      <c r="T71" s="161">
        <f t="shared" ref="T71" si="163">RANK(P71,P$3:P$102)</f>
        <v>10</v>
      </c>
      <c r="U71" s="164">
        <f>T71+S71+Q71+R71</f>
        <v>33</v>
      </c>
      <c r="V71" s="8" t="e">
        <f>_xlfn.RANK.EQ(#REF!,#REF!)</f>
        <v>#REF!</v>
      </c>
      <c r="W71" s="109">
        <f t="shared" ref="W71" si="164">RANK(U71,$U$3:$U$98,1)</f>
        <v>6</v>
      </c>
      <c r="X71" s="112">
        <f t="shared" ref="X71" si="165">COUNTIF($W$3:$W$102,W71)</f>
        <v>1</v>
      </c>
      <c r="Y71" s="167">
        <f>IF(X71&gt;0,SUM(H71:H74),"no tie")</f>
        <v>4</v>
      </c>
      <c r="Z71" s="3">
        <f t="shared" si="155"/>
        <v>7</v>
      </c>
      <c r="AA71" s="12" t="str">
        <f t="shared" si="156"/>
        <v>ok</v>
      </c>
    </row>
    <row r="72" spans="1:27" ht="12.75" customHeight="1" x14ac:dyDescent="0.25">
      <c r="A72" s="150"/>
      <c r="B72" s="153"/>
      <c r="C72" s="92" t="s">
        <v>232</v>
      </c>
      <c r="D72" s="153"/>
      <c r="E72" s="153"/>
      <c r="F72" s="153"/>
      <c r="G72" s="14">
        <v>6</v>
      </c>
      <c r="H72" s="16">
        <v>0</v>
      </c>
      <c r="I72" s="16">
        <v>1</v>
      </c>
      <c r="J72" s="16"/>
      <c r="K72" s="16"/>
      <c r="L72" s="44">
        <f t="shared" si="145"/>
        <v>40</v>
      </c>
      <c r="M72" s="156"/>
      <c r="N72" s="156"/>
      <c r="O72" s="156"/>
      <c r="P72" s="159"/>
      <c r="Q72" s="162"/>
      <c r="R72" s="162"/>
      <c r="S72" s="162"/>
      <c r="T72" s="162"/>
      <c r="U72" s="165"/>
      <c r="V72" s="6" t="e">
        <f>_xlfn.RANK.EQ(#REF!,#REF!)</f>
        <v>#REF!</v>
      </c>
      <c r="W72" s="110"/>
      <c r="X72" s="113"/>
      <c r="Y72" s="168"/>
      <c r="Z72" s="3">
        <f t="shared" si="155"/>
        <v>1</v>
      </c>
      <c r="AA72" s="12" t="str">
        <f t="shared" si="156"/>
        <v>ok</v>
      </c>
    </row>
    <row r="73" spans="1:27" ht="12.75" customHeight="1" x14ac:dyDescent="0.25">
      <c r="A73" s="150"/>
      <c r="B73" s="153"/>
      <c r="C73" s="92" t="s">
        <v>233</v>
      </c>
      <c r="D73" s="153"/>
      <c r="E73" s="153"/>
      <c r="F73" s="153"/>
      <c r="G73" s="14">
        <v>6</v>
      </c>
      <c r="H73" s="16">
        <v>3</v>
      </c>
      <c r="I73" s="16">
        <v>2</v>
      </c>
      <c r="J73" s="16">
        <v>1</v>
      </c>
      <c r="K73" s="16"/>
      <c r="L73" s="44">
        <f t="shared" si="145"/>
        <v>88</v>
      </c>
      <c r="M73" s="156"/>
      <c r="N73" s="156"/>
      <c r="O73" s="156"/>
      <c r="P73" s="159"/>
      <c r="Q73" s="162"/>
      <c r="R73" s="162"/>
      <c r="S73" s="162"/>
      <c r="T73" s="162"/>
      <c r="U73" s="165"/>
      <c r="V73" s="6" t="e">
        <f>_xlfn.RANK.EQ(#REF!,#REF!)</f>
        <v>#REF!</v>
      </c>
      <c r="W73" s="110"/>
      <c r="X73" s="113"/>
      <c r="Y73" s="168"/>
      <c r="Z73" s="3">
        <f t="shared" si="155"/>
        <v>6</v>
      </c>
      <c r="AA73" s="12" t="str">
        <f t="shared" si="156"/>
        <v>ok</v>
      </c>
    </row>
    <row r="74" spans="1:27" ht="13.5" customHeight="1" thickBot="1" x14ac:dyDescent="0.3">
      <c r="A74" s="151"/>
      <c r="B74" s="154"/>
      <c r="C74" s="93" t="s">
        <v>217</v>
      </c>
      <c r="D74" s="154"/>
      <c r="E74" s="154"/>
      <c r="F74" s="154"/>
      <c r="G74" s="19">
        <v>6</v>
      </c>
      <c r="H74" s="18"/>
      <c r="I74" s="18"/>
      <c r="J74" s="18"/>
      <c r="K74" s="18"/>
      <c r="L74" s="45">
        <f t="shared" si="145"/>
        <v>30</v>
      </c>
      <c r="M74" s="157"/>
      <c r="N74" s="157"/>
      <c r="O74" s="157"/>
      <c r="P74" s="160"/>
      <c r="Q74" s="163"/>
      <c r="R74" s="163"/>
      <c r="S74" s="163"/>
      <c r="T74" s="163"/>
      <c r="U74" s="166"/>
      <c r="V74" s="7" t="e">
        <f>_xlfn.RANK.EQ(#REF!,#REF!)</f>
        <v>#REF!</v>
      </c>
      <c r="W74" s="111"/>
      <c r="X74" s="114"/>
      <c r="Y74" s="169"/>
      <c r="Z74" s="3">
        <f t="shared" si="155"/>
        <v>0</v>
      </c>
      <c r="AA74" s="12" t="str">
        <f t="shared" si="156"/>
        <v>ok</v>
      </c>
    </row>
    <row r="75" spans="1:27" ht="12.75" customHeight="1" x14ac:dyDescent="0.25">
      <c r="A75" s="137">
        <v>19</v>
      </c>
      <c r="B75" s="140" t="s">
        <v>77</v>
      </c>
      <c r="C75" s="94" t="s">
        <v>36</v>
      </c>
      <c r="D75" s="140">
        <v>79.92</v>
      </c>
      <c r="E75" s="140">
        <v>23.62</v>
      </c>
      <c r="F75" s="140">
        <v>21.78</v>
      </c>
      <c r="G75" s="10">
        <v>6</v>
      </c>
      <c r="H75" s="49">
        <v>0</v>
      </c>
      <c r="I75" s="49">
        <v>5</v>
      </c>
      <c r="J75" s="49"/>
      <c r="K75" s="9"/>
      <c r="L75" s="41">
        <f t="shared" ref="L75:L78" si="166">(G75*5+H75*10+I75*10+J75*8+K75*5)</f>
        <v>80</v>
      </c>
      <c r="M75" s="143">
        <f t="shared" ref="M75" si="167">D75</f>
        <v>79.92</v>
      </c>
      <c r="N75" s="143">
        <f t="shared" ref="N75" si="168">E75</f>
        <v>23.62</v>
      </c>
      <c r="O75" s="143">
        <f t="shared" ref="O75" si="169">F75</f>
        <v>21.78</v>
      </c>
      <c r="P75" s="146">
        <f>SUM(L75:L78)</f>
        <v>308</v>
      </c>
      <c r="Q75" s="103">
        <f t="shared" ref="Q75" si="170">RANK(M75,M$3:M$86,1)</f>
        <v>7</v>
      </c>
      <c r="R75" s="103">
        <f t="shared" ref="R75" si="171">RANK(N75,N$3:N$86,1)</f>
        <v>3</v>
      </c>
      <c r="S75" s="103">
        <f t="shared" ref="S75" si="172">RANK(O75,O$3:O$86,1)</f>
        <v>3</v>
      </c>
      <c r="T75" s="103">
        <f t="shared" ref="T75" si="173">RANK(P75,P$3:P$102)</f>
        <v>5</v>
      </c>
      <c r="U75" s="131">
        <f>T75+S75+Q75+R75</f>
        <v>18</v>
      </c>
      <c r="V75" s="8" t="e">
        <f>_xlfn.RANK.EQ(#REF!,#REF!)</f>
        <v>#REF!</v>
      </c>
      <c r="W75" s="109">
        <f t="shared" ref="W75" si="174">RANK(U75,$U$3:$U$98,1)</f>
        <v>3</v>
      </c>
      <c r="X75" s="112">
        <f t="shared" ref="X75" si="175">COUNTIF($W$3:$W$102,W75)</f>
        <v>2</v>
      </c>
      <c r="Y75" s="134">
        <f>IF(X75&gt;0,SUM(H75:H78),"no tie")</f>
        <v>4</v>
      </c>
      <c r="Z75" s="3">
        <f t="shared" ref="Z75:Z78" si="176">SUM(H75:K75)</f>
        <v>5</v>
      </c>
      <c r="AA75" s="12" t="str">
        <f t="shared" ref="AA75:AA78" si="177">IF(G75&lt;6,IF(SUM(H75:K75)&gt;0,"Error","ok"),"ok")</f>
        <v>ok</v>
      </c>
    </row>
    <row r="76" spans="1:27" ht="12.75" customHeight="1" x14ac:dyDescent="0.25">
      <c r="A76" s="138"/>
      <c r="B76" s="141"/>
      <c r="C76" s="95" t="s">
        <v>118</v>
      </c>
      <c r="D76" s="141"/>
      <c r="E76" s="141"/>
      <c r="F76" s="141"/>
      <c r="G76" s="10">
        <v>6</v>
      </c>
      <c r="H76" s="4">
        <v>4</v>
      </c>
      <c r="I76" s="4">
        <v>1</v>
      </c>
      <c r="J76" s="4"/>
      <c r="K76" s="4"/>
      <c r="L76" s="42">
        <f t="shared" si="166"/>
        <v>80</v>
      </c>
      <c r="M76" s="144"/>
      <c r="N76" s="144"/>
      <c r="O76" s="144"/>
      <c r="P76" s="147"/>
      <c r="Q76" s="104"/>
      <c r="R76" s="104"/>
      <c r="S76" s="104"/>
      <c r="T76" s="104"/>
      <c r="U76" s="132"/>
      <c r="V76" s="6" t="e">
        <f>_xlfn.RANK.EQ(#REF!,#REF!)</f>
        <v>#REF!</v>
      </c>
      <c r="W76" s="110"/>
      <c r="X76" s="113"/>
      <c r="Y76" s="135"/>
      <c r="Z76" s="3">
        <f t="shared" si="176"/>
        <v>5</v>
      </c>
      <c r="AA76" s="12" t="str">
        <f t="shared" si="177"/>
        <v>ok</v>
      </c>
    </row>
    <row r="77" spans="1:27" ht="12.75" customHeight="1" x14ac:dyDescent="0.25">
      <c r="A77" s="138"/>
      <c r="B77" s="141"/>
      <c r="C77" s="95" t="s">
        <v>37</v>
      </c>
      <c r="D77" s="141"/>
      <c r="E77" s="141"/>
      <c r="F77" s="141"/>
      <c r="G77" s="10">
        <v>6</v>
      </c>
      <c r="H77" s="4">
        <v>0</v>
      </c>
      <c r="I77" s="4">
        <v>3</v>
      </c>
      <c r="J77" s="4">
        <v>1</v>
      </c>
      <c r="K77" s="4"/>
      <c r="L77" s="42">
        <f t="shared" si="166"/>
        <v>68</v>
      </c>
      <c r="M77" s="144"/>
      <c r="N77" s="144"/>
      <c r="O77" s="144"/>
      <c r="P77" s="147"/>
      <c r="Q77" s="104"/>
      <c r="R77" s="104"/>
      <c r="S77" s="104"/>
      <c r="T77" s="104"/>
      <c r="U77" s="132"/>
      <c r="V77" s="6" t="e">
        <f>_xlfn.RANK.EQ(#REF!,#REF!)</f>
        <v>#REF!</v>
      </c>
      <c r="W77" s="110"/>
      <c r="X77" s="113"/>
      <c r="Y77" s="135"/>
      <c r="Z77" s="3">
        <f t="shared" si="176"/>
        <v>4</v>
      </c>
      <c r="AA77" s="12" t="str">
        <f t="shared" si="177"/>
        <v>ok</v>
      </c>
    </row>
    <row r="78" spans="1:27" ht="13.5" customHeight="1" thickBot="1" x14ac:dyDescent="0.3">
      <c r="A78" s="139"/>
      <c r="B78" s="142"/>
      <c r="C78" s="96" t="s">
        <v>119</v>
      </c>
      <c r="D78" s="142"/>
      <c r="E78" s="142"/>
      <c r="F78" s="142"/>
      <c r="G78" s="11">
        <v>6</v>
      </c>
      <c r="H78" s="5">
        <v>0</v>
      </c>
      <c r="I78" s="5">
        <v>5</v>
      </c>
      <c r="J78" s="5"/>
      <c r="K78" s="5"/>
      <c r="L78" s="43">
        <f t="shared" si="166"/>
        <v>80</v>
      </c>
      <c r="M78" s="145"/>
      <c r="N78" s="145"/>
      <c r="O78" s="145"/>
      <c r="P78" s="148"/>
      <c r="Q78" s="105"/>
      <c r="R78" s="105"/>
      <c r="S78" s="105"/>
      <c r="T78" s="105"/>
      <c r="U78" s="133"/>
      <c r="V78" s="7" t="e">
        <f>_xlfn.RANK.EQ(#REF!,#REF!)</f>
        <v>#REF!</v>
      </c>
      <c r="W78" s="111"/>
      <c r="X78" s="114"/>
      <c r="Y78" s="136"/>
      <c r="Z78" s="3">
        <f t="shared" si="176"/>
        <v>5</v>
      </c>
      <c r="AA78" s="12" t="str">
        <f t="shared" si="177"/>
        <v>ok</v>
      </c>
    </row>
    <row r="79" spans="1:27" ht="12.75" customHeight="1" x14ac:dyDescent="0.3">
      <c r="A79" s="182">
        <v>20</v>
      </c>
      <c r="B79" s="179" t="s">
        <v>78</v>
      </c>
      <c r="C79" s="85" t="s">
        <v>120</v>
      </c>
      <c r="D79" s="179">
        <v>150.35</v>
      </c>
      <c r="E79" s="179">
        <v>49.43</v>
      </c>
      <c r="F79" s="179">
        <v>33.39</v>
      </c>
      <c r="G79" s="14">
        <v>6</v>
      </c>
      <c r="H79" s="74">
        <v>1</v>
      </c>
      <c r="I79" s="74">
        <v>1</v>
      </c>
      <c r="J79" s="74">
        <v>1</v>
      </c>
      <c r="K79" s="13"/>
      <c r="L79" s="75">
        <f t="shared" ref="L79:L82" si="178">(G79*5+H79*10+I79*10+J79*8+K79*5)</f>
        <v>58</v>
      </c>
      <c r="M79" s="155">
        <f t="shared" ref="M79" si="179">D79</f>
        <v>150.35</v>
      </c>
      <c r="N79" s="155">
        <f t="shared" ref="N79" si="180">E79</f>
        <v>49.43</v>
      </c>
      <c r="O79" s="155">
        <f t="shared" ref="O79" si="181">F79</f>
        <v>33.39</v>
      </c>
      <c r="P79" s="158">
        <f>SUM(L79:L82)</f>
        <v>248</v>
      </c>
      <c r="Q79" s="161">
        <f t="shared" ref="Q79" si="182">RANK(M79,M$3:M$86,1)</f>
        <v>13</v>
      </c>
      <c r="R79" s="161">
        <f t="shared" ref="R79" si="183">RANK(N79,N$3:N$86,1)</f>
        <v>15</v>
      </c>
      <c r="S79" s="161">
        <f t="shared" ref="S79" si="184">RANK(O79,O$3:O$86,1)</f>
        <v>10</v>
      </c>
      <c r="T79" s="161">
        <f t="shared" ref="T79" si="185">RANK(P79,P$3:P$102)</f>
        <v>11</v>
      </c>
      <c r="U79" s="164">
        <f>T79+S79+Q79+R79</f>
        <v>49</v>
      </c>
      <c r="V79" s="8" t="e">
        <f>_xlfn.RANK.EQ(#REF!,#REF!)</f>
        <v>#REF!</v>
      </c>
      <c r="W79" s="109">
        <f t="shared" ref="W79" si="186">RANK(U79,$U$3:$U$98,1)</f>
        <v>14</v>
      </c>
      <c r="X79" s="112">
        <f t="shared" ref="X79" si="187">COUNTIF($W$3:$W$102,W79)</f>
        <v>1</v>
      </c>
      <c r="Y79" s="167">
        <f>IF(X79&gt;0,SUM(H79:H82),"no tie")</f>
        <v>4</v>
      </c>
      <c r="Z79" s="3">
        <v>0</v>
      </c>
      <c r="AA79" s="90" t="s">
        <v>228</v>
      </c>
    </row>
    <row r="80" spans="1:27" ht="12.75" customHeight="1" x14ac:dyDescent="0.25">
      <c r="A80" s="183"/>
      <c r="B80" s="180"/>
      <c r="C80" s="47" t="s">
        <v>121</v>
      </c>
      <c r="D80" s="180"/>
      <c r="E80" s="180"/>
      <c r="F80" s="180"/>
      <c r="G80" s="14">
        <v>6</v>
      </c>
      <c r="H80" s="16">
        <v>3</v>
      </c>
      <c r="I80" s="16">
        <v>4</v>
      </c>
      <c r="J80" s="16"/>
      <c r="K80" s="16"/>
      <c r="L80" s="44">
        <f t="shared" si="178"/>
        <v>100</v>
      </c>
      <c r="M80" s="156"/>
      <c r="N80" s="156"/>
      <c r="O80" s="156"/>
      <c r="P80" s="159"/>
      <c r="Q80" s="162"/>
      <c r="R80" s="162"/>
      <c r="S80" s="162"/>
      <c r="T80" s="162"/>
      <c r="U80" s="165"/>
      <c r="V80" s="6" t="e">
        <f>_xlfn.RANK.EQ(#REF!,#REF!)</f>
        <v>#REF!</v>
      </c>
      <c r="W80" s="110"/>
      <c r="X80" s="113"/>
      <c r="Y80" s="168"/>
      <c r="Z80" s="3">
        <v>0</v>
      </c>
      <c r="AA80" s="90" t="s">
        <v>228</v>
      </c>
    </row>
    <row r="81" spans="1:27" ht="12.75" customHeight="1" x14ac:dyDescent="0.25">
      <c r="A81" s="183"/>
      <c r="B81" s="180"/>
      <c r="C81" s="47" t="s">
        <v>122</v>
      </c>
      <c r="D81" s="180"/>
      <c r="E81" s="180"/>
      <c r="F81" s="180"/>
      <c r="G81" s="14">
        <v>6</v>
      </c>
      <c r="H81" s="16">
        <v>0</v>
      </c>
      <c r="I81" s="16">
        <v>1</v>
      </c>
      <c r="J81" s="16"/>
      <c r="K81" s="16"/>
      <c r="L81" s="44">
        <f t="shared" si="178"/>
        <v>40</v>
      </c>
      <c r="M81" s="156"/>
      <c r="N81" s="156"/>
      <c r="O81" s="156"/>
      <c r="P81" s="159"/>
      <c r="Q81" s="162"/>
      <c r="R81" s="162"/>
      <c r="S81" s="162"/>
      <c r="T81" s="162"/>
      <c r="U81" s="165"/>
      <c r="V81" s="6" t="e">
        <f>_xlfn.RANK.EQ(#REF!,#REF!)</f>
        <v>#REF!</v>
      </c>
      <c r="W81" s="110"/>
      <c r="X81" s="113"/>
      <c r="Y81" s="168"/>
      <c r="Z81" s="3">
        <v>0</v>
      </c>
      <c r="AA81" s="90" t="s">
        <v>228</v>
      </c>
    </row>
    <row r="82" spans="1:27" ht="13.5" customHeight="1" thickBot="1" x14ac:dyDescent="0.3">
      <c r="A82" s="184"/>
      <c r="B82" s="181"/>
      <c r="C82" s="48" t="s">
        <v>123</v>
      </c>
      <c r="D82" s="181"/>
      <c r="E82" s="181"/>
      <c r="F82" s="181"/>
      <c r="G82" s="19">
        <v>6</v>
      </c>
      <c r="H82" s="18">
        <v>0</v>
      </c>
      <c r="I82" s="18">
        <v>2</v>
      </c>
      <c r="J82" s="18">
        <v>0</v>
      </c>
      <c r="K82" s="18"/>
      <c r="L82" s="45">
        <f t="shared" si="178"/>
        <v>50</v>
      </c>
      <c r="M82" s="157"/>
      <c r="N82" s="157"/>
      <c r="O82" s="157"/>
      <c r="P82" s="160"/>
      <c r="Q82" s="163"/>
      <c r="R82" s="163"/>
      <c r="S82" s="163"/>
      <c r="T82" s="163"/>
      <c r="U82" s="166"/>
      <c r="V82" s="7" t="e">
        <f>_xlfn.RANK.EQ(#REF!,#REF!)</f>
        <v>#REF!</v>
      </c>
      <c r="W82" s="111"/>
      <c r="X82" s="114"/>
      <c r="Y82" s="169"/>
      <c r="Z82" s="3">
        <v>0</v>
      </c>
      <c r="AA82" s="90" t="s">
        <v>228</v>
      </c>
    </row>
    <row r="83" spans="1:27" ht="12.75" customHeight="1" x14ac:dyDescent="0.3">
      <c r="A83" s="170">
        <v>21</v>
      </c>
      <c r="B83" s="218" t="s">
        <v>79</v>
      </c>
      <c r="C83" s="86" t="s">
        <v>124</v>
      </c>
      <c r="D83" s="173">
        <v>193.4</v>
      </c>
      <c r="E83" s="173">
        <v>80.3</v>
      </c>
      <c r="F83" s="173">
        <v>136.13</v>
      </c>
      <c r="G83" s="10">
        <v>1</v>
      </c>
      <c r="H83" s="49"/>
      <c r="I83" s="49"/>
      <c r="J83" s="49"/>
      <c r="K83" s="9"/>
      <c r="L83" s="41">
        <f t="shared" ref="L83:L86" si="188">(G83*5+H83*10+I83*10+J83*8+K83*5)</f>
        <v>5</v>
      </c>
      <c r="M83" s="143">
        <f t="shared" ref="M83" si="189">D83</f>
        <v>193.4</v>
      </c>
      <c r="N83" s="143">
        <f t="shared" ref="N83" si="190">E83</f>
        <v>80.3</v>
      </c>
      <c r="O83" s="143">
        <f t="shared" ref="O83" si="191">F83</f>
        <v>136.13</v>
      </c>
      <c r="P83" s="146">
        <f>SUM(L83:L86)</f>
        <v>45</v>
      </c>
      <c r="Q83" s="103">
        <f t="shared" ref="Q83" si="192">RANK(M83,M$3:M$86,1)</f>
        <v>18</v>
      </c>
      <c r="R83" s="103">
        <f t="shared" ref="R83" si="193">RANK(N83,N$3:N$86,1)</f>
        <v>18</v>
      </c>
      <c r="S83" s="103">
        <f t="shared" ref="S83" si="194">RANK(O83,O$3:O$86,1)</f>
        <v>20</v>
      </c>
      <c r="T83" s="103">
        <f t="shared" ref="T83" si="195">RANK(P83,P$3:P$102)</f>
        <v>20</v>
      </c>
      <c r="U83" s="131">
        <f>T83+S83+Q83+R83</f>
        <v>76</v>
      </c>
      <c r="V83" s="8" t="e">
        <f>_xlfn.RANK.EQ(#REF!,#REF!)</f>
        <v>#REF!</v>
      </c>
      <c r="W83" s="109">
        <f t="shared" ref="W83" si="196">RANK(U83,$U$3:$U$98,1)</f>
        <v>20</v>
      </c>
      <c r="X83" s="112">
        <f t="shared" ref="X83" si="197">COUNTIF($W$3:$W$102,W83)</f>
        <v>1</v>
      </c>
      <c r="Y83" s="134">
        <f>IF(X83&gt;0,SUM(H83:H86),"no tie")</f>
        <v>0</v>
      </c>
      <c r="Z83" s="3">
        <v>0</v>
      </c>
      <c r="AA83" s="90" t="s">
        <v>228</v>
      </c>
    </row>
    <row r="84" spans="1:27" ht="12.75" customHeight="1" x14ac:dyDescent="0.25">
      <c r="A84" s="171"/>
      <c r="B84" s="174"/>
      <c r="C84" s="46" t="s">
        <v>125</v>
      </c>
      <c r="D84" s="174"/>
      <c r="E84" s="174"/>
      <c r="F84" s="174"/>
      <c r="G84" s="10">
        <v>4</v>
      </c>
      <c r="H84" s="4"/>
      <c r="I84" s="4"/>
      <c r="J84" s="4"/>
      <c r="K84" s="4"/>
      <c r="L84" s="42">
        <f t="shared" si="188"/>
        <v>20</v>
      </c>
      <c r="M84" s="144"/>
      <c r="N84" s="144"/>
      <c r="O84" s="144"/>
      <c r="P84" s="147"/>
      <c r="Q84" s="104"/>
      <c r="R84" s="104"/>
      <c r="S84" s="104"/>
      <c r="T84" s="104"/>
      <c r="U84" s="132"/>
      <c r="V84" s="6" t="e">
        <f>_xlfn.RANK.EQ(#REF!,#REF!)</f>
        <v>#REF!</v>
      </c>
      <c r="W84" s="110"/>
      <c r="X84" s="113"/>
      <c r="Y84" s="135"/>
      <c r="Z84" s="3">
        <v>0</v>
      </c>
      <c r="AA84" s="90" t="s">
        <v>228</v>
      </c>
    </row>
    <row r="85" spans="1:27" ht="12.75" customHeight="1" x14ac:dyDescent="0.25">
      <c r="A85" s="171"/>
      <c r="B85" s="174"/>
      <c r="C85" s="46" t="s">
        <v>126</v>
      </c>
      <c r="D85" s="174"/>
      <c r="E85" s="174"/>
      <c r="F85" s="174"/>
      <c r="G85" s="10">
        <v>2</v>
      </c>
      <c r="H85" s="4"/>
      <c r="I85" s="4"/>
      <c r="J85" s="4"/>
      <c r="K85" s="4"/>
      <c r="L85" s="42">
        <f t="shared" si="188"/>
        <v>10</v>
      </c>
      <c r="M85" s="144"/>
      <c r="N85" s="144"/>
      <c r="O85" s="144"/>
      <c r="P85" s="147"/>
      <c r="Q85" s="104"/>
      <c r="R85" s="104"/>
      <c r="S85" s="104"/>
      <c r="T85" s="104"/>
      <c r="U85" s="132"/>
      <c r="V85" s="6" t="e">
        <f>_xlfn.RANK.EQ(#REF!,#REF!)</f>
        <v>#REF!</v>
      </c>
      <c r="W85" s="110"/>
      <c r="X85" s="113"/>
      <c r="Y85" s="135"/>
      <c r="Z85" s="3">
        <v>0</v>
      </c>
      <c r="AA85" s="90" t="s">
        <v>228</v>
      </c>
    </row>
    <row r="86" spans="1:27" ht="13.5" customHeight="1" thickBot="1" x14ac:dyDescent="0.3">
      <c r="A86" s="172"/>
      <c r="B86" s="175"/>
      <c r="C86" s="53" t="s">
        <v>127</v>
      </c>
      <c r="D86" s="175"/>
      <c r="E86" s="175"/>
      <c r="F86" s="175"/>
      <c r="G86" s="11">
        <v>2</v>
      </c>
      <c r="H86" s="5"/>
      <c r="I86" s="5"/>
      <c r="J86" s="5"/>
      <c r="K86" s="5"/>
      <c r="L86" s="43">
        <f t="shared" si="188"/>
        <v>10</v>
      </c>
      <c r="M86" s="145"/>
      <c r="N86" s="145"/>
      <c r="O86" s="145"/>
      <c r="P86" s="148"/>
      <c r="Q86" s="105"/>
      <c r="R86" s="105"/>
      <c r="S86" s="105"/>
      <c r="T86" s="105"/>
      <c r="U86" s="133"/>
      <c r="V86" s="7" t="e">
        <f>_xlfn.RANK.EQ(#REF!,#REF!)</f>
        <v>#REF!</v>
      </c>
      <c r="W86" s="111"/>
      <c r="X86" s="114"/>
      <c r="Y86" s="136"/>
      <c r="Z86" s="3">
        <v>0</v>
      </c>
      <c r="AA86" s="90" t="s">
        <v>228</v>
      </c>
    </row>
    <row r="87" spans="1:27" ht="12.75" customHeight="1" x14ac:dyDescent="0.3">
      <c r="A87" s="182">
        <v>22</v>
      </c>
      <c r="B87" s="190"/>
      <c r="C87" s="85"/>
      <c r="D87" s="179">
        <v>999</v>
      </c>
      <c r="E87" s="179">
        <v>999</v>
      </c>
      <c r="F87" s="179">
        <v>999</v>
      </c>
      <c r="G87" s="14"/>
      <c r="H87" s="74"/>
      <c r="I87" s="74"/>
      <c r="J87" s="74"/>
      <c r="K87" s="13"/>
      <c r="L87" s="75"/>
      <c r="M87" s="155">
        <f t="shared" ref="M87" si="198">D87</f>
        <v>999</v>
      </c>
      <c r="N87" s="155">
        <f t="shared" ref="N87" si="199">E87</f>
        <v>999</v>
      </c>
      <c r="O87" s="155">
        <f t="shared" ref="O87" si="200">F87</f>
        <v>999</v>
      </c>
      <c r="P87" s="158">
        <f>SUM(L87:L90)</f>
        <v>0</v>
      </c>
      <c r="Q87" s="161">
        <f>RANK(M87,M$3:M$90,1)</f>
        <v>21</v>
      </c>
      <c r="R87" s="161">
        <f>RANK(N87,N$3:N$90,1)</f>
        <v>21</v>
      </c>
      <c r="S87" s="161">
        <f>RANK(O87,O$3:O$90,1)</f>
        <v>21</v>
      </c>
      <c r="T87" s="161">
        <f t="shared" ref="T87" si="201">RANK(P87,P$3:P$102)</f>
        <v>21</v>
      </c>
      <c r="U87" s="164">
        <f>T87+S87+Q87+R87</f>
        <v>84</v>
      </c>
      <c r="V87" s="8" t="e">
        <f>_xlfn.RANK.EQ(#REF!,#REF!)</f>
        <v>#REF!</v>
      </c>
      <c r="W87" s="109">
        <f t="shared" ref="W87" si="202">RANK(U87,$U$3:$U$98,1)</f>
        <v>21</v>
      </c>
      <c r="X87" s="112">
        <f t="shared" ref="X87" si="203">COUNTIF($W$3:$W$102,W87)</f>
        <v>5</v>
      </c>
      <c r="Y87" s="167">
        <f>IF(X87&gt;0,SUM(H87:H90),"no tie")</f>
        <v>0</v>
      </c>
      <c r="Z87" s="3">
        <v>0</v>
      </c>
      <c r="AA87" s="90" t="s">
        <v>228</v>
      </c>
    </row>
    <row r="88" spans="1:27" ht="12.75" customHeight="1" x14ac:dyDescent="0.25">
      <c r="A88" s="183"/>
      <c r="B88" s="180"/>
      <c r="C88" s="47"/>
      <c r="D88" s="180"/>
      <c r="E88" s="180"/>
      <c r="F88" s="180"/>
      <c r="G88" s="14"/>
      <c r="H88" s="16"/>
      <c r="I88" s="16"/>
      <c r="J88" s="16"/>
      <c r="K88" s="16"/>
      <c r="L88" s="44"/>
      <c r="M88" s="156"/>
      <c r="N88" s="156"/>
      <c r="O88" s="156"/>
      <c r="P88" s="159"/>
      <c r="Q88" s="162"/>
      <c r="R88" s="162"/>
      <c r="S88" s="162"/>
      <c r="T88" s="162"/>
      <c r="U88" s="165"/>
      <c r="V88" s="6" t="e">
        <f>_xlfn.RANK.EQ(#REF!,#REF!)</f>
        <v>#REF!</v>
      </c>
      <c r="W88" s="110"/>
      <c r="X88" s="113"/>
      <c r="Y88" s="168"/>
      <c r="Z88" s="3">
        <v>0</v>
      </c>
      <c r="AA88" s="90" t="s">
        <v>228</v>
      </c>
    </row>
    <row r="89" spans="1:27" ht="12.75" customHeight="1" x14ac:dyDescent="0.25">
      <c r="A89" s="183"/>
      <c r="B89" s="180"/>
      <c r="C89" s="47"/>
      <c r="D89" s="180"/>
      <c r="E89" s="180"/>
      <c r="F89" s="180"/>
      <c r="G89" s="14"/>
      <c r="H89" s="16"/>
      <c r="I89" s="16"/>
      <c r="J89" s="16"/>
      <c r="K89" s="16"/>
      <c r="L89" s="44"/>
      <c r="M89" s="156"/>
      <c r="N89" s="156"/>
      <c r="O89" s="156"/>
      <c r="P89" s="159"/>
      <c r="Q89" s="162"/>
      <c r="R89" s="162"/>
      <c r="S89" s="162"/>
      <c r="T89" s="162"/>
      <c r="U89" s="165"/>
      <c r="V89" s="6" t="e">
        <f>_xlfn.RANK.EQ(#REF!,#REF!)</f>
        <v>#REF!</v>
      </c>
      <c r="W89" s="110"/>
      <c r="X89" s="113"/>
      <c r="Y89" s="168"/>
      <c r="Z89" s="3">
        <v>0</v>
      </c>
      <c r="AA89" s="90" t="s">
        <v>228</v>
      </c>
    </row>
    <row r="90" spans="1:27" ht="13.5" customHeight="1" thickBot="1" x14ac:dyDescent="0.3">
      <c r="A90" s="184"/>
      <c r="B90" s="181"/>
      <c r="C90" s="48"/>
      <c r="D90" s="181"/>
      <c r="E90" s="181"/>
      <c r="F90" s="181"/>
      <c r="G90" s="19"/>
      <c r="H90" s="18"/>
      <c r="I90" s="18"/>
      <c r="J90" s="18"/>
      <c r="K90" s="18"/>
      <c r="L90" s="45"/>
      <c r="M90" s="157"/>
      <c r="N90" s="157"/>
      <c r="O90" s="157"/>
      <c r="P90" s="160"/>
      <c r="Q90" s="163"/>
      <c r="R90" s="163"/>
      <c r="S90" s="163"/>
      <c r="T90" s="163"/>
      <c r="U90" s="166"/>
      <c r="V90" s="7" t="e">
        <f>_xlfn.RANK.EQ(#REF!,#REF!)</f>
        <v>#REF!</v>
      </c>
      <c r="W90" s="111"/>
      <c r="X90" s="114"/>
      <c r="Y90" s="169"/>
      <c r="Z90" s="3">
        <v>0</v>
      </c>
      <c r="AA90" s="90" t="s">
        <v>228</v>
      </c>
    </row>
    <row r="91" spans="1:27" ht="12.75" customHeight="1" x14ac:dyDescent="0.3">
      <c r="A91" s="170">
        <v>23</v>
      </c>
      <c r="B91" s="218"/>
      <c r="C91" s="86"/>
      <c r="D91" s="173">
        <v>999</v>
      </c>
      <c r="E91" s="173">
        <v>999</v>
      </c>
      <c r="F91" s="173">
        <v>999</v>
      </c>
      <c r="G91" s="10"/>
      <c r="H91" s="49"/>
      <c r="I91" s="49"/>
      <c r="J91" s="49"/>
      <c r="K91" s="9"/>
      <c r="L91" s="41"/>
      <c r="M91" s="143">
        <f t="shared" ref="M91" si="204">D91</f>
        <v>999</v>
      </c>
      <c r="N91" s="143">
        <f t="shared" ref="N91" si="205">E91</f>
        <v>999</v>
      </c>
      <c r="O91" s="143">
        <f t="shared" ref="O91" si="206">F91</f>
        <v>999</v>
      </c>
      <c r="P91" s="146">
        <f>SUM(L91:L94)</f>
        <v>0</v>
      </c>
      <c r="Q91" s="103">
        <f>RANK(M91,M$3:M$94,1)</f>
        <v>21</v>
      </c>
      <c r="R91" s="103">
        <f>RANK(N91,N$3:N$94,1)</f>
        <v>21</v>
      </c>
      <c r="S91" s="103">
        <f>RANK(O91,O$3:O$94,1)</f>
        <v>21</v>
      </c>
      <c r="T91" s="103">
        <f t="shared" ref="T91" si="207">RANK(P91,P$3:P$102)</f>
        <v>21</v>
      </c>
      <c r="U91" s="131">
        <f>T91+S91+Q91+R91</f>
        <v>84</v>
      </c>
      <c r="V91" s="8" t="e">
        <f>_xlfn.RANK.EQ(#REF!,#REF!)</f>
        <v>#REF!</v>
      </c>
      <c r="W91" s="109">
        <f t="shared" ref="W91" si="208">RANK(U91,$U$3:$U$98,1)</f>
        <v>21</v>
      </c>
      <c r="X91" s="112">
        <f t="shared" ref="X91" si="209">COUNTIF($W$3:$W$102,W91)</f>
        <v>5</v>
      </c>
      <c r="Y91" s="134">
        <f>IF(X91&gt;0,SUM(H91:H94),"no tie")</f>
        <v>0</v>
      </c>
      <c r="Z91" s="3">
        <v>0</v>
      </c>
      <c r="AA91" s="90" t="s">
        <v>228</v>
      </c>
    </row>
    <row r="92" spans="1:27" ht="12.75" customHeight="1" x14ac:dyDescent="0.25">
      <c r="A92" s="171"/>
      <c r="B92" s="174"/>
      <c r="C92" s="46"/>
      <c r="D92" s="174"/>
      <c r="E92" s="174"/>
      <c r="F92" s="174"/>
      <c r="G92" s="10"/>
      <c r="H92" s="4"/>
      <c r="I92" s="4"/>
      <c r="J92" s="4"/>
      <c r="K92" s="4"/>
      <c r="L92" s="42"/>
      <c r="M92" s="144"/>
      <c r="N92" s="144"/>
      <c r="O92" s="144"/>
      <c r="P92" s="147"/>
      <c r="Q92" s="104"/>
      <c r="R92" s="104"/>
      <c r="S92" s="104"/>
      <c r="T92" s="104"/>
      <c r="U92" s="132"/>
      <c r="V92" s="6" t="e">
        <f>_xlfn.RANK.EQ(#REF!,#REF!)</f>
        <v>#REF!</v>
      </c>
      <c r="W92" s="110"/>
      <c r="X92" s="113"/>
      <c r="Y92" s="135"/>
      <c r="Z92" s="3">
        <v>0</v>
      </c>
      <c r="AA92" s="90" t="s">
        <v>228</v>
      </c>
    </row>
    <row r="93" spans="1:27" ht="12.75" customHeight="1" x14ac:dyDescent="0.25">
      <c r="A93" s="171"/>
      <c r="B93" s="174"/>
      <c r="C93" s="46"/>
      <c r="D93" s="174"/>
      <c r="E93" s="174"/>
      <c r="F93" s="174"/>
      <c r="G93" s="10"/>
      <c r="H93" s="4"/>
      <c r="I93" s="4"/>
      <c r="J93" s="4"/>
      <c r="K93" s="4"/>
      <c r="L93" s="42"/>
      <c r="M93" s="144"/>
      <c r="N93" s="144"/>
      <c r="O93" s="144"/>
      <c r="P93" s="147"/>
      <c r="Q93" s="104"/>
      <c r="R93" s="104"/>
      <c r="S93" s="104"/>
      <c r="T93" s="104"/>
      <c r="U93" s="132"/>
      <c r="V93" s="6" t="e">
        <f>_xlfn.RANK.EQ(#REF!,#REF!)</f>
        <v>#REF!</v>
      </c>
      <c r="W93" s="110"/>
      <c r="X93" s="113"/>
      <c r="Y93" s="135"/>
      <c r="Z93" s="3">
        <v>0</v>
      </c>
      <c r="AA93" s="90" t="s">
        <v>228</v>
      </c>
    </row>
    <row r="94" spans="1:27" ht="13.5" customHeight="1" thickBot="1" x14ac:dyDescent="0.3">
      <c r="A94" s="172"/>
      <c r="B94" s="175"/>
      <c r="C94" s="53"/>
      <c r="D94" s="175"/>
      <c r="E94" s="175"/>
      <c r="F94" s="175"/>
      <c r="G94" s="11"/>
      <c r="H94" s="5"/>
      <c r="I94" s="5"/>
      <c r="J94" s="5"/>
      <c r="K94" s="5"/>
      <c r="L94" s="43"/>
      <c r="M94" s="145"/>
      <c r="N94" s="145"/>
      <c r="O94" s="145"/>
      <c r="P94" s="148"/>
      <c r="Q94" s="105"/>
      <c r="R94" s="105"/>
      <c r="S94" s="105"/>
      <c r="T94" s="105"/>
      <c r="U94" s="133"/>
      <c r="V94" s="7" t="e">
        <f>_xlfn.RANK.EQ(#REF!,#REF!)</f>
        <v>#REF!</v>
      </c>
      <c r="W94" s="111"/>
      <c r="X94" s="114"/>
      <c r="Y94" s="136"/>
      <c r="Z94" s="3">
        <v>0</v>
      </c>
      <c r="AA94" s="90" t="s">
        <v>228</v>
      </c>
    </row>
    <row r="95" spans="1:27" ht="12.75" customHeight="1" x14ac:dyDescent="0.3">
      <c r="A95" s="182">
        <v>24</v>
      </c>
      <c r="B95" s="190"/>
      <c r="C95" s="85"/>
      <c r="D95" s="179">
        <v>999</v>
      </c>
      <c r="E95" s="179">
        <v>999</v>
      </c>
      <c r="F95" s="179">
        <v>999</v>
      </c>
      <c r="G95" s="14"/>
      <c r="H95" s="74"/>
      <c r="I95" s="74"/>
      <c r="J95" s="74"/>
      <c r="K95" s="13"/>
      <c r="L95" s="75"/>
      <c r="M95" s="155">
        <f t="shared" ref="M95" si="210">D95</f>
        <v>999</v>
      </c>
      <c r="N95" s="155">
        <f t="shared" ref="N95" si="211">E95</f>
        <v>999</v>
      </c>
      <c r="O95" s="155">
        <f t="shared" ref="O95" si="212">F95</f>
        <v>999</v>
      </c>
      <c r="P95" s="158">
        <f>SUM(L95:L98)</f>
        <v>0</v>
      </c>
      <c r="Q95" s="161">
        <f>RANK(M95,M$3:M$98,1)</f>
        <v>21</v>
      </c>
      <c r="R95" s="161">
        <f>RANK(N95,N$3:N$98,1)</f>
        <v>21</v>
      </c>
      <c r="S95" s="161">
        <f>RANK(O95,O$3:O$98,1)</f>
        <v>21</v>
      </c>
      <c r="T95" s="161">
        <f t="shared" ref="T95" si="213">RANK(P95,P$3:P$102)</f>
        <v>21</v>
      </c>
      <c r="U95" s="164">
        <f>T95+S95+Q95+R95</f>
        <v>84</v>
      </c>
      <c r="V95" s="8" t="e">
        <f>_xlfn.RANK.EQ(#REF!,#REF!)</f>
        <v>#REF!</v>
      </c>
      <c r="W95" s="109">
        <f t="shared" ref="W95" si="214">RANK(U95,$U$3:$U$98,1)</f>
        <v>21</v>
      </c>
      <c r="X95" s="112">
        <f t="shared" ref="X95" si="215">COUNTIF($W$3:$W$102,W95)</f>
        <v>5</v>
      </c>
      <c r="Y95" s="167">
        <f>IF(X95&gt;0,SUM(H95:H98),"no tie")</f>
        <v>0</v>
      </c>
      <c r="Z95" s="3">
        <v>0</v>
      </c>
      <c r="AA95" s="90" t="s">
        <v>228</v>
      </c>
    </row>
    <row r="96" spans="1:27" ht="12.75" customHeight="1" x14ac:dyDescent="0.25">
      <c r="A96" s="183"/>
      <c r="B96" s="180"/>
      <c r="C96" s="47"/>
      <c r="D96" s="180"/>
      <c r="E96" s="180"/>
      <c r="F96" s="180"/>
      <c r="G96" s="14"/>
      <c r="H96" s="16"/>
      <c r="I96" s="16"/>
      <c r="J96" s="16"/>
      <c r="K96" s="16"/>
      <c r="L96" s="44"/>
      <c r="M96" s="156"/>
      <c r="N96" s="156"/>
      <c r="O96" s="156"/>
      <c r="P96" s="159"/>
      <c r="Q96" s="162"/>
      <c r="R96" s="162"/>
      <c r="S96" s="162"/>
      <c r="T96" s="162"/>
      <c r="U96" s="165"/>
      <c r="V96" s="6" t="e">
        <f>_xlfn.RANK.EQ(#REF!,#REF!)</f>
        <v>#REF!</v>
      </c>
      <c r="W96" s="110"/>
      <c r="X96" s="113"/>
      <c r="Y96" s="168"/>
      <c r="Z96" s="3">
        <v>0</v>
      </c>
      <c r="AA96" s="90" t="s">
        <v>228</v>
      </c>
    </row>
    <row r="97" spans="1:27" ht="12.75" customHeight="1" x14ac:dyDescent="0.25">
      <c r="A97" s="183"/>
      <c r="B97" s="180"/>
      <c r="C97" s="47"/>
      <c r="D97" s="180"/>
      <c r="E97" s="180"/>
      <c r="F97" s="180"/>
      <c r="G97" s="14"/>
      <c r="H97" s="16"/>
      <c r="I97" s="16"/>
      <c r="J97" s="16"/>
      <c r="K97" s="16"/>
      <c r="L97" s="44"/>
      <c r="M97" s="156"/>
      <c r="N97" s="156"/>
      <c r="O97" s="156"/>
      <c r="P97" s="159"/>
      <c r="Q97" s="162"/>
      <c r="R97" s="162"/>
      <c r="S97" s="162"/>
      <c r="T97" s="162"/>
      <c r="U97" s="165"/>
      <c r="V97" s="6" t="e">
        <f>_xlfn.RANK.EQ(#REF!,#REF!)</f>
        <v>#REF!</v>
      </c>
      <c r="W97" s="110"/>
      <c r="X97" s="113"/>
      <c r="Y97" s="168"/>
      <c r="Z97" s="3">
        <v>0</v>
      </c>
      <c r="AA97" s="90" t="s">
        <v>228</v>
      </c>
    </row>
    <row r="98" spans="1:27" ht="13.5" customHeight="1" thickBot="1" x14ac:dyDescent="0.3">
      <c r="A98" s="184"/>
      <c r="B98" s="181"/>
      <c r="C98" s="48"/>
      <c r="D98" s="181"/>
      <c r="E98" s="181"/>
      <c r="F98" s="181"/>
      <c r="G98" s="19"/>
      <c r="H98" s="18"/>
      <c r="I98" s="18"/>
      <c r="J98" s="18"/>
      <c r="K98" s="18"/>
      <c r="L98" s="45"/>
      <c r="M98" s="157"/>
      <c r="N98" s="157"/>
      <c r="O98" s="157"/>
      <c r="P98" s="160"/>
      <c r="Q98" s="163"/>
      <c r="R98" s="163"/>
      <c r="S98" s="163"/>
      <c r="T98" s="163"/>
      <c r="U98" s="166"/>
      <c r="V98" s="7" t="e">
        <f>_xlfn.RANK.EQ(#REF!,#REF!)</f>
        <v>#REF!</v>
      </c>
      <c r="W98" s="111"/>
      <c r="X98" s="114"/>
      <c r="Y98" s="169"/>
      <c r="Z98" s="3">
        <v>0</v>
      </c>
      <c r="AA98" s="90" t="s">
        <v>228</v>
      </c>
    </row>
    <row r="99" spans="1:27" ht="12.75" customHeight="1" x14ac:dyDescent="0.3">
      <c r="A99" s="118">
        <v>25</v>
      </c>
      <c r="B99" s="121"/>
      <c r="C99" s="99"/>
      <c r="D99" s="124">
        <v>999</v>
      </c>
      <c r="E99" s="124">
        <v>999</v>
      </c>
      <c r="F99" s="124">
        <v>999</v>
      </c>
      <c r="G99" s="55"/>
      <c r="H99" s="98"/>
      <c r="I99" s="98"/>
      <c r="J99" s="98"/>
      <c r="K99" s="56"/>
      <c r="L99" s="77"/>
      <c r="M99" s="125">
        <f t="shared" ref="M99" si="216">D99</f>
        <v>999</v>
      </c>
      <c r="N99" s="125">
        <f t="shared" ref="N99" si="217">E99</f>
        <v>999</v>
      </c>
      <c r="O99" s="125">
        <f t="shared" ref="O99" si="218">F99</f>
        <v>999</v>
      </c>
      <c r="P99" s="128">
        <f>SUM(L99:L102)</f>
        <v>0</v>
      </c>
      <c r="Q99" s="100">
        <f>RANK(M99,M$3:M$102,1)</f>
        <v>21</v>
      </c>
      <c r="R99" s="100">
        <f>RANK(N99,N$3:N$102,1)</f>
        <v>21</v>
      </c>
      <c r="S99" s="100">
        <f>RANK(O99,O$3:O$102,1)</f>
        <v>21</v>
      </c>
      <c r="T99" s="103">
        <f t="shared" ref="T99" si="219">RANK(P99,P$3:P$102)</f>
        <v>21</v>
      </c>
      <c r="U99" s="106">
        <f>T99+S99+Q99+R99</f>
        <v>84</v>
      </c>
      <c r="V99" s="8" t="e">
        <f>_xlfn.RANK.EQ(#REF!,#REF!)</f>
        <v>#REF!</v>
      </c>
      <c r="W99" s="109">
        <f>RANK(U99,$U$3:$U$102,1)</f>
        <v>21</v>
      </c>
      <c r="X99" s="112">
        <f t="shared" ref="X99" si="220">COUNTIF($W$3:$W$102,W99)</f>
        <v>5</v>
      </c>
      <c r="Y99" s="115">
        <f>IF(X99&gt;0,SUM(H99:H102),"no tie")</f>
        <v>0</v>
      </c>
      <c r="Z99" s="3">
        <v>0</v>
      </c>
      <c r="AA99" s="90" t="s">
        <v>228</v>
      </c>
    </row>
    <row r="100" spans="1:27" ht="12.75" customHeight="1" x14ac:dyDescent="0.25">
      <c r="A100" s="119"/>
      <c r="B100" s="122"/>
      <c r="C100" s="62"/>
      <c r="D100" s="122"/>
      <c r="E100" s="122"/>
      <c r="F100" s="122"/>
      <c r="G100" s="55"/>
      <c r="H100" s="58"/>
      <c r="I100" s="58"/>
      <c r="J100" s="58"/>
      <c r="K100" s="58"/>
      <c r="L100" s="57"/>
      <c r="M100" s="126"/>
      <c r="N100" s="126"/>
      <c r="O100" s="126"/>
      <c r="P100" s="129"/>
      <c r="Q100" s="101"/>
      <c r="R100" s="101"/>
      <c r="S100" s="101"/>
      <c r="T100" s="104"/>
      <c r="U100" s="107"/>
      <c r="V100" s="6" t="e">
        <f>_xlfn.RANK.EQ(#REF!,#REF!)</f>
        <v>#REF!</v>
      </c>
      <c r="W100" s="110"/>
      <c r="X100" s="113"/>
      <c r="Y100" s="116"/>
      <c r="Z100" s="3">
        <v>0</v>
      </c>
      <c r="AA100" s="90" t="s">
        <v>228</v>
      </c>
    </row>
    <row r="101" spans="1:27" ht="12.75" customHeight="1" x14ac:dyDescent="0.25">
      <c r="A101" s="119"/>
      <c r="B101" s="122"/>
      <c r="C101" s="62"/>
      <c r="D101" s="122"/>
      <c r="E101" s="122"/>
      <c r="F101" s="122"/>
      <c r="G101" s="55"/>
      <c r="H101" s="58"/>
      <c r="I101" s="58"/>
      <c r="J101" s="58"/>
      <c r="K101" s="58"/>
      <c r="L101" s="57"/>
      <c r="M101" s="126"/>
      <c r="N101" s="126"/>
      <c r="O101" s="126"/>
      <c r="P101" s="129"/>
      <c r="Q101" s="101"/>
      <c r="R101" s="101"/>
      <c r="S101" s="101"/>
      <c r="T101" s="104"/>
      <c r="U101" s="107"/>
      <c r="V101" s="6" t="e">
        <f>_xlfn.RANK.EQ(#REF!,#REF!)</f>
        <v>#REF!</v>
      </c>
      <c r="W101" s="110"/>
      <c r="X101" s="113"/>
      <c r="Y101" s="116"/>
      <c r="Z101" s="3">
        <v>0</v>
      </c>
      <c r="AA101" s="90" t="s">
        <v>228</v>
      </c>
    </row>
    <row r="102" spans="1:27" ht="13.5" customHeight="1" thickBot="1" x14ac:dyDescent="0.3">
      <c r="A102" s="120"/>
      <c r="B102" s="123"/>
      <c r="C102" s="63"/>
      <c r="D102" s="123"/>
      <c r="E102" s="123"/>
      <c r="F102" s="123"/>
      <c r="G102" s="59"/>
      <c r="H102" s="60"/>
      <c r="I102" s="60"/>
      <c r="J102" s="60"/>
      <c r="K102" s="60"/>
      <c r="L102" s="61"/>
      <c r="M102" s="127"/>
      <c r="N102" s="127"/>
      <c r="O102" s="127"/>
      <c r="P102" s="130"/>
      <c r="Q102" s="102"/>
      <c r="R102" s="102"/>
      <c r="S102" s="102"/>
      <c r="T102" s="105"/>
      <c r="U102" s="108"/>
      <c r="V102" s="7" t="e">
        <f>_xlfn.RANK.EQ(#REF!,#REF!)</f>
        <v>#REF!</v>
      </c>
      <c r="W102" s="111"/>
      <c r="X102" s="114"/>
      <c r="Y102" s="117"/>
      <c r="Z102" s="3">
        <v>0</v>
      </c>
      <c r="AA102" s="90" t="s">
        <v>228</v>
      </c>
    </row>
  </sheetData>
  <sheetProtection formatCells="0" formatColumns="0" formatRows="0"/>
  <mergeCells count="435">
    <mergeCell ref="Y91:Y94"/>
    <mergeCell ref="A95:A98"/>
    <mergeCell ref="B95:B98"/>
    <mergeCell ref="D95:D98"/>
    <mergeCell ref="E95:E98"/>
    <mergeCell ref="F95:F98"/>
    <mergeCell ref="M95:M98"/>
    <mergeCell ref="N95:N98"/>
    <mergeCell ref="O95:O98"/>
    <mergeCell ref="P95:P98"/>
    <mergeCell ref="Q95:Q98"/>
    <mergeCell ref="R95:R98"/>
    <mergeCell ref="S95:S98"/>
    <mergeCell ref="T95:T98"/>
    <mergeCell ref="U95:U98"/>
    <mergeCell ref="W95:W98"/>
    <mergeCell ref="X95:X98"/>
    <mergeCell ref="Y95:Y98"/>
    <mergeCell ref="Q87:Q90"/>
    <mergeCell ref="R87:R90"/>
    <mergeCell ref="S87:S90"/>
    <mergeCell ref="T87:T90"/>
    <mergeCell ref="U87:U90"/>
    <mergeCell ref="W87:W90"/>
    <mergeCell ref="X87:X90"/>
    <mergeCell ref="Y87:Y90"/>
    <mergeCell ref="A91:A94"/>
    <mergeCell ref="B91:B94"/>
    <mergeCell ref="D91:D94"/>
    <mergeCell ref="E91:E94"/>
    <mergeCell ref="F91:F94"/>
    <mergeCell ref="M91:M94"/>
    <mergeCell ref="N91:N94"/>
    <mergeCell ref="O91:O94"/>
    <mergeCell ref="P91:P94"/>
    <mergeCell ref="Q91:Q94"/>
    <mergeCell ref="R91:R94"/>
    <mergeCell ref="S91:S94"/>
    <mergeCell ref="T91:T94"/>
    <mergeCell ref="U91:U94"/>
    <mergeCell ref="W91:W94"/>
    <mergeCell ref="X91:X94"/>
    <mergeCell ref="A87:A90"/>
    <mergeCell ref="B87:B90"/>
    <mergeCell ref="D87:D90"/>
    <mergeCell ref="E87:E90"/>
    <mergeCell ref="F87:F90"/>
    <mergeCell ref="M87:M90"/>
    <mergeCell ref="N87:N90"/>
    <mergeCell ref="O87:O90"/>
    <mergeCell ref="P87:P90"/>
    <mergeCell ref="B67:B70"/>
    <mergeCell ref="B71:B74"/>
    <mergeCell ref="B75:B78"/>
    <mergeCell ref="B79:B82"/>
    <mergeCell ref="A83:A86"/>
    <mergeCell ref="B83:B86"/>
    <mergeCell ref="D83:D86"/>
    <mergeCell ref="A59:A62"/>
    <mergeCell ref="B59:B62"/>
    <mergeCell ref="D59:D62"/>
    <mergeCell ref="D67:D70"/>
    <mergeCell ref="Y83:Y86"/>
    <mergeCell ref="A79:A82"/>
    <mergeCell ref="D79:D82"/>
    <mergeCell ref="E79:E82"/>
    <mergeCell ref="F79:F82"/>
    <mergeCell ref="M79:M82"/>
    <mergeCell ref="N79:N82"/>
    <mergeCell ref="O79:O82"/>
    <mergeCell ref="P79:P82"/>
    <mergeCell ref="Q79:Q82"/>
    <mergeCell ref="R79:R82"/>
    <mergeCell ref="S79:S82"/>
    <mergeCell ref="T79:T82"/>
    <mergeCell ref="U79:U82"/>
    <mergeCell ref="W79:W82"/>
    <mergeCell ref="X79:X82"/>
    <mergeCell ref="Y79:Y82"/>
    <mergeCell ref="E83:E86"/>
    <mergeCell ref="F83:F86"/>
    <mergeCell ref="M83:M86"/>
    <mergeCell ref="N83:N86"/>
    <mergeCell ref="O83:O86"/>
    <mergeCell ref="P83:P86"/>
    <mergeCell ref="Q83:Q86"/>
    <mergeCell ref="R83:R86"/>
    <mergeCell ref="S83:S86"/>
    <mergeCell ref="T83:T86"/>
    <mergeCell ref="U83:U86"/>
    <mergeCell ref="W83:W86"/>
    <mergeCell ref="X83:X86"/>
    <mergeCell ref="D11:D14"/>
    <mergeCell ref="E11:E14"/>
    <mergeCell ref="F11:F14"/>
    <mergeCell ref="D23:D26"/>
    <mergeCell ref="E23:E26"/>
    <mergeCell ref="F23:F26"/>
    <mergeCell ref="D27:D30"/>
    <mergeCell ref="E27:E30"/>
    <mergeCell ref="F27:F30"/>
    <mergeCell ref="D19:D22"/>
    <mergeCell ref="E19:E22"/>
    <mergeCell ref="F19:F22"/>
    <mergeCell ref="W63:W66"/>
    <mergeCell ref="X63:X66"/>
    <mergeCell ref="X39:X42"/>
    <mergeCell ref="D31:D34"/>
    <mergeCell ref="E31:E34"/>
    <mergeCell ref="F31:F34"/>
    <mergeCell ref="B55:B58"/>
    <mergeCell ref="B63:B66"/>
    <mergeCell ref="R39:R42"/>
    <mergeCell ref="S39:S42"/>
    <mergeCell ref="Y39:Y42"/>
    <mergeCell ref="A43:A46"/>
    <mergeCell ref="M43:M46"/>
    <mergeCell ref="N43:N46"/>
    <mergeCell ref="O43:O46"/>
    <mergeCell ref="Y63:Y66"/>
    <mergeCell ref="D63:D66"/>
    <mergeCell ref="E63:E66"/>
    <mergeCell ref="F63:F66"/>
    <mergeCell ref="A63:A66"/>
    <mergeCell ref="M63:M66"/>
    <mergeCell ref="N63:N66"/>
    <mergeCell ref="O63:O66"/>
    <mergeCell ref="P63:P66"/>
    <mergeCell ref="Q63:Q66"/>
    <mergeCell ref="R63:R66"/>
    <mergeCell ref="S63:S66"/>
    <mergeCell ref="T63:T66"/>
    <mergeCell ref="Y43:Y46"/>
    <mergeCell ref="R43:R46"/>
    <mergeCell ref="S43:S46"/>
    <mergeCell ref="T43:T46"/>
    <mergeCell ref="U43:U46"/>
    <mergeCell ref="W43:W46"/>
    <mergeCell ref="X43:X46"/>
    <mergeCell ref="B43:B46"/>
    <mergeCell ref="W39:W42"/>
    <mergeCell ref="D43:D46"/>
    <mergeCell ref="E43:E46"/>
    <mergeCell ref="F43:F46"/>
    <mergeCell ref="D39:D42"/>
    <mergeCell ref="E39:E42"/>
    <mergeCell ref="F39:F42"/>
    <mergeCell ref="A39:A42"/>
    <mergeCell ref="M39:M42"/>
    <mergeCell ref="W23:W26"/>
    <mergeCell ref="B27:B30"/>
    <mergeCell ref="A23:A26"/>
    <mergeCell ref="M23:M26"/>
    <mergeCell ref="P43:P46"/>
    <mergeCell ref="Q43:Q46"/>
    <mergeCell ref="A31:A34"/>
    <mergeCell ref="T39:T42"/>
    <mergeCell ref="U31:U34"/>
    <mergeCell ref="M31:M34"/>
    <mergeCell ref="N31:N34"/>
    <mergeCell ref="O31:O34"/>
    <mergeCell ref="P31:P34"/>
    <mergeCell ref="Q31:Q34"/>
    <mergeCell ref="R31:R34"/>
    <mergeCell ref="S31:S34"/>
    <mergeCell ref="T31:T34"/>
    <mergeCell ref="U39:U42"/>
    <mergeCell ref="A35:A38"/>
    <mergeCell ref="M35:M38"/>
    <mergeCell ref="N35:N38"/>
    <mergeCell ref="O35:O38"/>
    <mergeCell ref="Y35:Y38"/>
    <mergeCell ref="R35:R38"/>
    <mergeCell ref="S35:S38"/>
    <mergeCell ref="T35:T38"/>
    <mergeCell ref="U35:U38"/>
    <mergeCell ref="W35:W38"/>
    <mergeCell ref="X35:X38"/>
    <mergeCell ref="B31:B34"/>
    <mergeCell ref="B35:B38"/>
    <mergeCell ref="W31:W34"/>
    <mergeCell ref="X31:X34"/>
    <mergeCell ref="Y31:Y34"/>
    <mergeCell ref="D35:D38"/>
    <mergeCell ref="E35:E38"/>
    <mergeCell ref="F35:F38"/>
    <mergeCell ref="P35:P38"/>
    <mergeCell ref="Q35:Q38"/>
    <mergeCell ref="X19:X22"/>
    <mergeCell ref="Y19:Y22"/>
    <mergeCell ref="U19:U22"/>
    <mergeCell ref="W19:W22"/>
    <mergeCell ref="Y27:Y30"/>
    <mergeCell ref="R27:R30"/>
    <mergeCell ref="S27:S30"/>
    <mergeCell ref="T27:T30"/>
    <mergeCell ref="U27:U30"/>
    <mergeCell ref="W27:W30"/>
    <mergeCell ref="X23:X26"/>
    <mergeCell ref="Y23:Y26"/>
    <mergeCell ref="X27:X30"/>
    <mergeCell ref="A19:A22"/>
    <mergeCell ref="M19:M22"/>
    <mergeCell ref="N19:N22"/>
    <mergeCell ref="A27:A30"/>
    <mergeCell ref="M27:M30"/>
    <mergeCell ref="N27:N30"/>
    <mergeCell ref="O27:O30"/>
    <mergeCell ref="P27:P30"/>
    <mergeCell ref="Q27:Q30"/>
    <mergeCell ref="A15:A18"/>
    <mergeCell ref="M15:M18"/>
    <mergeCell ref="N15:N18"/>
    <mergeCell ref="O15:O18"/>
    <mergeCell ref="P15:P18"/>
    <mergeCell ref="Q15:Q18"/>
    <mergeCell ref="Y15:Y18"/>
    <mergeCell ref="R15:R18"/>
    <mergeCell ref="S15:S18"/>
    <mergeCell ref="T15:T18"/>
    <mergeCell ref="U15:U18"/>
    <mergeCell ref="W15:W18"/>
    <mergeCell ref="X15:X18"/>
    <mergeCell ref="D15:D18"/>
    <mergeCell ref="E15:E18"/>
    <mergeCell ref="F15:F18"/>
    <mergeCell ref="Y7:Y10"/>
    <mergeCell ref="A11:A14"/>
    <mergeCell ref="M11:M14"/>
    <mergeCell ref="N11:N14"/>
    <mergeCell ref="O11:O14"/>
    <mergeCell ref="P11:P14"/>
    <mergeCell ref="Q11:Q14"/>
    <mergeCell ref="R11:R14"/>
    <mergeCell ref="S11:S14"/>
    <mergeCell ref="T11:T14"/>
    <mergeCell ref="R7:R10"/>
    <mergeCell ref="S7:S10"/>
    <mergeCell ref="T7:T10"/>
    <mergeCell ref="U7:U10"/>
    <mergeCell ref="W7:W10"/>
    <mergeCell ref="X7:X10"/>
    <mergeCell ref="A7:A10"/>
    <mergeCell ref="M7:M10"/>
    <mergeCell ref="W11:W14"/>
    <mergeCell ref="X11:X14"/>
    <mergeCell ref="Y11:Y14"/>
    <mergeCell ref="D7:D10"/>
    <mergeCell ref="E7:E10"/>
    <mergeCell ref="F7:F10"/>
    <mergeCell ref="G1:L1"/>
    <mergeCell ref="D3:D6"/>
    <mergeCell ref="E3:E6"/>
    <mergeCell ref="F3:F6"/>
    <mergeCell ref="S3:S6"/>
    <mergeCell ref="T3:T6"/>
    <mergeCell ref="W3:W6"/>
    <mergeCell ref="X3:X6"/>
    <mergeCell ref="Y3:Y6"/>
    <mergeCell ref="Q1:T1"/>
    <mergeCell ref="V1:W1"/>
    <mergeCell ref="Y1:Y2"/>
    <mergeCell ref="U3:U6"/>
    <mergeCell ref="A47:A50"/>
    <mergeCell ref="Q47:Q50"/>
    <mergeCell ref="R47:R50"/>
    <mergeCell ref="S47:S50"/>
    <mergeCell ref="T47:T50"/>
    <mergeCell ref="B47:B50"/>
    <mergeCell ref="Z1:Z2"/>
    <mergeCell ref="AA1:AA2"/>
    <mergeCell ref="B39:B42"/>
    <mergeCell ref="B7:B10"/>
    <mergeCell ref="B15:B18"/>
    <mergeCell ref="B19:B22"/>
    <mergeCell ref="B23:B26"/>
    <mergeCell ref="A3:A6"/>
    <mergeCell ref="M3:M6"/>
    <mergeCell ref="N3:N6"/>
    <mergeCell ref="O3:O6"/>
    <mergeCell ref="P3:P6"/>
    <mergeCell ref="Q3:Q6"/>
    <mergeCell ref="R3:R6"/>
    <mergeCell ref="A1:A2"/>
    <mergeCell ref="B1:B2"/>
    <mergeCell ref="C1:C2"/>
    <mergeCell ref="M1:P1"/>
    <mergeCell ref="A51:A54"/>
    <mergeCell ref="B51:B54"/>
    <mergeCell ref="D51:D54"/>
    <mergeCell ref="E51:E54"/>
    <mergeCell ref="F51:F54"/>
    <mergeCell ref="M51:M54"/>
    <mergeCell ref="N51:N54"/>
    <mergeCell ref="O51:O54"/>
    <mergeCell ref="P51:P54"/>
    <mergeCell ref="B3:B6"/>
    <mergeCell ref="D47:D50"/>
    <mergeCell ref="E47:E50"/>
    <mergeCell ref="F47:F50"/>
    <mergeCell ref="Y51:Y54"/>
    <mergeCell ref="A55:A58"/>
    <mergeCell ref="D55:D58"/>
    <mergeCell ref="E55:E58"/>
    <mergeCell ref="F55:F58"/>
    <mergeCell ref="M55:M58"/>
    <mergeCell ref="N55:N58"/>
    <mergeCell ref="O55:O58"/>
    <mergeCell ref="P55:P58"/>
    <mergeCell ref="Q55:Q58"/>
    <mergeCell ref="R55:R58"/>
    <mergeCell ref="S55:S58"/>
    <mergeCell ref="T55:T58"/>
    <mergeCell ref="U55:U58"/>
    <mergeCell ref="W55:W58"/>
    <mergeCell ref="X55:X58"/>
    <mergeCell ref="Y55:Y58"/>
    <mergeCell ref="B11:B14"/>
    <mergeCell ref="W47:W50"/>
    <mergeCell ref="Q39:Q42"/>
    <mergeCell ref="E59:E62"/>
    <mergeCell ref="F59:F62"/>
    <mergeCell ref="M59:M62"/>
    <mergeCell ref="N59:N62"/>
    <mergeCell ref="O59:O62"/>
    <mergeCell ref="P59:P62"/>
    <mergeCell ref="N39:N42"/>
    <mergeCell ref="O39:O42"/>
    <mergeCell ref="P39:P42"/>
    <mergeCell ref="W59:W62"/>
    <mergeCell ref="X59:X62"/>
    <mergeCell ref="Y59:Y62"/>
    <mergeCell ref="Q59:Q62"/>
    <mergeCell ref="R59:R62"/>
    <mergeCell ref="S59:S62"/>
    <mergeCell ref="T59:T62"/>
    <mergeCell ref="U59:U62"/>
    <mergeCell ref="X47:X50"/>
    <mergeCell ref="Y47:Y50"/>
    <mergeCell ref="Q51:Q54"/>
    <mergeCell ref="R51:R54"/>
    <mergeCell ref="S51:S54"/>
    <mergeCell ref="T51:T54"/>
    <mergeCell ref="U51:U54"/>
    <mergeCell ref="W51:W54"/>
    <mergeCell ref="X51:X54"/>
    <mergeCell ref="N7:N10"/>
    <mergeCell ref="O7:O10"/>
    <mergeCell ref="P7:P10"/>
    <mergeCell ref="Q7:Q10"/>
    <mergeCell ref="U11:U14"/>
    <mergeCell ref="Q23:Q26"/>
    <mergeCell ref="R23:R26"/>
    <mergeCell ref="S23:S26"/>
    <mergeCell ref="T23:T26"/>
    <mergeCell ref="N23:N26"/>
    <mergeCell ref="O23:O26"/>
    <mergeCell ref="P23:P26"/>
    <mergeCell ref="O19:O22"/>
    <mergeCell ref="P19:P22"/>
    <mergeCell ref="Q19:Q22"/>
    <mergeCell ref="R19:R22"/>
    <mergeCell ref="S19:S22"/>
    <mergeCell ref="T19:T22"/>
    <mergeCell ref="U23:U26"/>
    <mergeCell ref="O67:O70"/>
    <mergeCell ref="P67:P70"/>
    <mergeCell ref="Q67:Q70"/>
    <mergeCell ref="U47:U50"/>
    <mergeCell ref="M47:M50"/>
    <mergeCell ref="N47:N50"/>
    <mergeCell ref="O47:O50"/>
    <mergeCell ref="P47:P50"/>
    <mergeCell ref="U63:U66"/>
    <mergeCell ref="R67:R70"/>
    <mergeCell ref="S67:S70"/>
    <mergeCell ref="T67:T70"/>
    <mergeCell ref="U67:U70"/>
    <mergeCell ref="W67:W70"/>
    <mergeCell ref="X67:X70"/>
    <mergeCell ref="Y67:Y70"/>
    <mergeCell ref="A71:A74"/>
    <mergeCell ref="D71:D74"/>
    <mergeCell ref="E71:E74"/>
    <mergeCell ref="F71:F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W71:W74"/>
    <mergeCell ref="X71:X74"/>
    <mergeCell ref="Y71:Y74"/>
    <mergeCell ref="A67:A70"/>
    <mergeCell ref="E67:E70"/>
    <mergeCell ref="F67:F70"/>
    <mergeCell ref="M67:M70"/>
    <mergeCell ref="N67:N70"/>
    <mergeCell ref="R75:R78"/>
    <mergeCell ref="S75:S78"/>
    <mergeCell ref="T75:T78"/>
    <mergeCell ref="U75:U78"/>
    <mergeCell ref="W75:W78"/>
    <mergeCell ref="X75:X78"/>
    <mergeCell ref="Y75:Y78"/>
    <mergeCell ref="A75:A78"/>
    <mergeCell ref="D75:D78"/>
    <mergeCell ref="E75:E78"/>
    <mergeCell ref="F75:F78"/>
    <mergeCell ref="M75:M78"/>
    <mergeCell ref="N75:N78"/>
    <mergeCell ref="O75:O78"/>
    <mergeCell ref="P75:P78"/>
    <mergeCell ref="Q75:Q78"/>
    <mergeCell ref="Q99:Q102"/>
    <mergeCell ref="R99:R102"/>
    <mergeCell ref="S99:S102"/>
    <mergeCell ref="T99:T102"/>
    <mergeCell ref="U99:U102"/>
    <mergeCell ref="W99:W102"/>
    <mergeCell ref="X99:X102"/>
    <mergeCell ref="Y99:Y102"/>
    <mergeCell ref="A99:A102"/>
    <mergeCell ref="B99:B102"/>
    <mergeCell ref="D99:D102"/>
    <mergeCell ref="E99:E102"/>
    <mergeCell ref="F99:F102"/>
    <mergeCell ref="M99:M102"/>
    <mergeCell ref="N99:N102"/>
    <mergeCell ref="O99:O102"/>
    <mergeCell ref="P99:P102"/>
  </mergeCells>
  <conditionalFormatting sqref="W3:W102">
    <cfRule type="cellIs" dxfId="7" priority="28" stopIfTrue="1" operator="lessThan">
      <formula>2</formula>
    </cfRule>
  </conditionalFormatting>
  <conditionalFormatting sqref="Z3:Z78">
    <cfRule type="cellIs" dxfId="6" priority="8" operator="greaterThan">
      <formula>8</formula>
    </cfRule>
  </conditionalFormatting>
  <conditionalFormatting sqref="AA3:AA78">
    <cfRule type="cellIs" dxfId="5" priority="7" operator="equal">
      <formula>"Error"</formula>
    </cfRule>
  </conditionalFormatting>
  <conditionalFormatting sqref="X3:X102">
    <cfRule type="cellIs" dxfId="4" priority="6" operator="greaterThan">
      <formula>0</formula>
    </cfRule>
  </conditionalFormatting>
  <pageMargins left="0.75" right="0.75" top="1" bottom="1" header="0.5" footer="0.5"/>
  <pageSetup paperSize="17" scale="96" fitToWidth="0" orientation="portrait" r:id="rId1"/>
  <headerFooter alignWithMargins="0">
    <oddHeader>&amp;C&amp;24ALPHA RELAY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showWhiteSpace="0" topLeftCell="F1" zoomScaleNormal="91" zoomScaleSheetLayoutView="89" workbookViewId="0">
      <pane ySplit="1" topLeftCell="A14" activePane="bottomLeft" state="frozen"/>
      <selection pane="bottomLeft" activeCell="Y27" sqref="Y27:Y30"/>
    </sheetView>
  </sheetViews>
  <sheetFormatPr defaultColWidth="9.1796875" defaultRowHeight="13" x14ac:dyDescent="0.3"/>
  <cols>
    <col min="1" max="1" width="3.7265625" style="1" customWidth="1"/>
    <col min="2" max="2" width="22.453125" style="37" customWidth="1"/>
    <col min="3" max="3" width="24.26953125" style="37" bestFit="1" customWidth="1"/>
    <col min="4" max="4" width="7.26953125" style="3" customWidth="1"/>
    <col min="5" max="5" width="8.453125" style="3" customWidth="1"/>
    <col min="6" max="6" width="10.1796875" style="3" customWidth="1"/>
    <col min="7" max="7" width="4.54296875" style="3" customWidth="1"/>
    <col min="8" max="8" width="4" style="3" customWidth="1"/>
    <col min="9" max="9" width="4.453125" style="3" bestFit="1" customWidth="1"/>
    <col min="10" max="11" width="3.26953125" style="3" bestFit="1" customWidth="1"/>
    <col min="12" max="12" width="6" style="3" bestFit="1" customWidth="1"/>
    <col min="13" max="20" width="8.453125" style="3" customWidth="1"/>
    <col min="21" max="21" width="9.1796875" style="3" bestFit="1" customWidth="1"/>
    <col min="22" max="22" width="6" style="12" hidden="1" customWidth="1"/>
    <col min="23" max="23" width="9" style="12" customWidth="1"/>
    <col min="24" max="24" width="7.26953125" style="3" customWidth="1"/>
    <col min="25" max="25" width="14.26953125" style="3" customWidth="1"/>
    <col min="26" max="26" width="9.1796875" style="3"/>
    <col min="27" max="16384" width="9.1796875" style="12"/>
  </cols>
  <sheetData>
    <row r="1" spans="1:27" s="2" customFormat="1" ht="51.75" customHeight="1" x14ac:dyDescent="0.4">
      <c r="A1" s="201" t="s">
        <v>21</v>
      </c>
      <c r="B1" s="203" t="s">
        <v>18</v>
      </c>
      <c r="C1" s="203" t="s">
        <v>1</v>
      </c>
      <c r="D1" s="50" t="s">
        <v>219</v>
      </c>
      <c r="E1" s="51" t="s">
        <v>220</v>
      </c>
      <c r="F1" s="51" t="s">
        <v>221</v>
      </c>
      <c r="G1" s="207" t="s">
        <v>222</v>
      </c>
      <c r="H1" s="205"/>
      <c r="I1" s="205"/>
      <c r="J1" s="205"/>
      <c r="K1" s="205"/>
      <c r="L1" s="208"/>
      <c r="M1" s="205" t="s">
        <v>12</v>
      </c>
      <c r="N1" s="205"/>
      <c r="O1" s="205"/>
      <c r="P1" s="206"/>
      <c r="Q1" s="207" t="s">
        <v>17</v>
      </c>
      <c r="R1" s="205"/>
      <c r="S1" s="205"/>
      <c r="T1" s="206"/>
      <c r="U1" s="21" t="s">
        <v>11</v>
      </c>
      <c r="V1" s="209" t="s">
        <v>7</v>
      </c>
      <c r="W1" s="210"/>
      <c r="X1" s="22" t="s">
        <v>4</v>
      </c>
      <c r="Y1" s="211" t="s">
        <v>10</v>
      </c>
      <c r="Z1" s="191" t="s">
        <v>19</v>
      </c>
      <c r="AA1" s="191" t="s">
        <v>20</v>
      </c>
    </row>
    <row r="2" spans="1:27" s="2" customFormat="1" ht="18.5" thickBot="1" x14ac:dyDescent="0.45">
      <c r="A2" s="202"/>
      <c r="B2" s="204"/>
      <c r="C2" s="204"/>
      <c r="D2" s="23" t="s">
        <v>5</v>
      </c>
      <c r="E2" s="24" t="s">
        <v>5</v>
      </c>
      <c r="F2" s="24" t="s">
        <v>5</v>
      </c>
      <c r="G2" s="25" t="s">
        <v>9</v>
      </c>
      <c r="H2" s="27" t="s">
        <v>8</v>
      </c>
      <c r="I2" s="26">
        <v>10</v>
      </c>
      <c r="J2" s="27">
        <v>8</v>
      </c>
      <c r="K2" s="28">
        <v>5</v>
      </c>
      <c r="L2" s="40" t="s">
        <v>15</v>
      </c>
      <c r="M2" s="39" t="s">
        <v>6</v>
      </c>
      <c r="N2" s="31" t="s">
        <v>16</v>
      </c>
      <c r="O2" s="31" t="s">
        <v>13</v>
      </c>
      <c r="P2" s="31" t="s">
        <v>14</v>
      </c>
      <c r="Q2" s="34" t="str">
        <f>M2</f>
        <v>Face</v>
      </c>
      <c r="R2" s="35" t="str">
        <f>N2</f>
        <v>STMP</v>
      </c>
      <c r="S2" s="29" t="str">
        <f>O2</f>
        <v>Hoard</v>
      </c>
      <c r="T2" s="29" t="str">
        <f>P2</f>
        <v>O.B.</v>
      </c>
      <c r="U2" s="24" t="s">
        <v>3</v>
      </c>
      <c r="V2" s="32" t="s">
        <v>2</v>
      </c>
      <c r="W2" s="30" t="s">
        <v>0</v>
      </c>
      <c r="X2" s="33"/>
      <c r="Y2" s="212"/>
      <c r="Z2" s="191"/>
      <c r="AA2" s="191"/>
    </row>
    <row r="3" spans="1:27" ht="12.75" customHeight="1" x14ac:dyDescent="0.3">
      <c r="A3" s="170">
        <v>1</v>
      </c>
      <c r="B3" s="222" t="s">
        <v>70</v>
      </c>
      <c r="C3" s="71" t="s">
        <v>128</v>
      </c>
      <c r="D3" s="173">
        <v>65</v>
      </c>
      <c r="E3" s="173">
        <v>17.899999999999999</v>
      </c>
      <c r="F3" s="173">
        <v>31.62</v>
      </c>
      <c r="G3" s="10">
        <v>6</v>
      </c>
      <c r="H3" s="9">
        <v>2</v>
      </c>
      <c r="I3" s="9">
        <v>6</v>
      </c>
      <c r="J3" s="9"/>
      <c r="K3" s="9"/>
      <c r="L3" s="41">
        <f t="shared" ref="L3:L42" si="0">(G3*5+H3*10+I3*10+J3*8+K3*5)</f>
        <v>110</v>
      </c>
      <c r="M3" s="143">
        <f>D3</f>
        <v>65</v>
      </c>
      <c r="N3" s="143">
        <f>E3</f>
        <v>17.899999999999999</v>
      </c>
      <c r="O3" s="143">
        <f>F3</f>
        <v>31.62</v>
      </c>
      <c r="P3" s="146">
        <f>SUM(L3:L6)</f>
        <v>404</v>
      </c>
      <c r="Q3" s="103">
        <f>RANK(M3,M$3:M$102,1)</f>
        <v>7</v>
      </c>
      <c r="R3" s="143">
        <f>RANK(N3,N$3:N$102,1)</f>
        <v>7</v>
      </c>
      <c r="S3" s="143">
        <f>RANK(O3,O$3:O$102,1)</f>
        <v>10</v>
      </c>
      <c r="T3" s="146">
        <f>RANK(P3,P$3:P$102)</f>
        <v>4</v>
      </c>
      <c r="U3" s="131">
        <f>T3+S3+Q3+R3</f>
        <v>28</v>
      </c>
      <c r="V3" s="8" t="e">
        <f>_xlfn.RANK.EQ(#REF!,#REF!)</f>
        <v>#REF!</v>
      </c>
      <c r="W3" s="109">
        <f>RANK(U3,$U$3:$U$102,1)</f>
        <v>7</v>
      </c>
      <c r="X3" s="112">
        <f>COUNTIF($W$3:$W$102,W3)</f>
        <v>1</v>
      </c>
      <c r="Y3" s="134">
        <f>IF(X3&gt;0,SUM(H3:H6),"no tie")</f>
        <v>11</v>
      </c>
      <c r="Z3" s="3">
        <f>SUM(H3:K3)</f>
        <v>8</v>
      </c>
      <c r="AA3" s="12" t="str">
        <f>IF(G3&lt;6,IF(SUM(H3:K3)&gt;0,"Error","ok"),"ok")</f>
        <v>ok</v>
      </c>
    </row>
    <row r="4" spans="1:27" ht="12.75" customHeight="1" x14ac:dyDescent="0.25">
      <c r="A4" s="171"/>
      <c r="B4" s="223"/>
      <c r="C4" s="46" t="s">
        <v>129</v>
      </c>
      <c r="D4" s="174"/>
      <c r="E4" s="174"/>
      <c r="F4" s="174"/>
      <c r="G4" s="10">
        <v>6</v>
      </c>
      <c r="H4" s="4">
        <v>3</v>
      </c>
      <c r="I4" s="4">
        <v>3</v>
      </c>
      <c r="J4" s="4">
        <v>1</v>
      </c>
      <c r="K4" s="4"/>
      <c r="L4" s="42">
        <f t="shared" si="0"/>
        <v>98</v>
      </c>
      <c r="M4" s="144"/>
      <c r="N4" s="144"/>
      <c r="O4" s="144"/>
      <c r="P4" s="147"/>
      <c r="Q4" s="104"/>
      <c r="R4" s="144"/>
      <c r="S4" s="144"/>
      <c r="T4" s="147"/>
      <c r="U4" s="132"/>
      <c r="V4" s="6" t="e">
        <f>_xlfn.RANK.EQ(#REF!,#REF!)</f>
        <v>#REF!</v>
      </c>
      <c r="W4" s="110"/>
      <c r="X4" s="113"/>
      <c r="Y4" s="135"/>
      <c r="Z4" s="3">
        <f t="shared" ref="Z4:Z42" si="1">SUM(H4:K4)</f>
        <v>7</v>
      </c>
      <c r="AA4" s="12" t="str">
        <f t="shared" ref="AA4:AA42" si="2">IF(G4&lt;6,IF(SUM(H4:K4)&gt;0,"Error","ok"),"ok")</f>
        <v>ok</v>
      </c>
    </row>
    <row r="5" spans="1:27" ht="12.75" customHeight="1" x14ac:dyDescent="0.25">
      <c r="A5" s="171"/>
      <c r="B5" s="223"/>
      <c r="C5" s="46" t="s">
        <v>130</v>
      </c>
      <c r="D5" s="174"/>
      <c r="E5" s="174"/>
      <c r="F5" s="174"/>
      <c r="G5" s="10">
        <v>6</v>
      </c>
      <c r="H5" s="4">
        <v>1</v>
      </c>
      <c r="I5" s="4">
        <v>3</v>
      </c>
      <c r="J5" s="4">
        <v>2</v>
      </c>
      <c r="K5" s="4"/>
      <c r="L5" s="42">
        <f t="shared" si="0"/>
        <v>86</v>
      </c>
      <c r="M5" s="144"/>
      <c r="N5" s="144"/>
      <c r="O5" s="144"/>
      <c r="P5" s="147"/>
      <c r="Q5" s="104"/>
      <c r="R5" s="144"/>
      <c r="S5" s="144"/>
      <c r="T5" s="147"/>
      <c r="U5" s="132"/>
      <c r="V5" s="6" t="e">
        <f>_xlfn.RANK.EQ(#REF!,#REF!)</f>
        <v>#REF!</v>
      </c>
      <c r="W5" s="110"/>
      <c r="X5" s="113"/>
      <c r="Y5" s="135"/>
      <c r="Z5" s="3">
        <f t="shared" si="1"/>
        <v>6</v>
      </c>
      <c r="AA5" s="12" t="str">
        <f t="shared" si="2"/>
        <v>ok</v>
      </c>
    </row>
    <row r="6" spans="1:27" ht="13.5" customHeight="1" thickBot="1" x14ac:dyDescent="0.3">
      <c r="A6" s="172"/>
      <c r="B6" s="224"/>
      <c r="C6" s="53" t="s">
        <v>131</v>
      </c>
      <c r="D6" s="175"/>
      <c r="E6" s="175"/>
      <c r="F6" s="175"/>
      <c r="G6" s="11">
        <v>6</v>
      </c>
      <c r="H6" s="5">
        <v>5</v>
      </c>
      <c r="I6" s="5">
        <v>3</v>
      </c>
      <c r="J6" s="5"/>
      <c r="K6" s="5"/>
      <c r="L6" s="43">
        <f t="shared" si="0"/>
        <v>110</v>
      </c>
      <c r="M6" s="145"/>
      <c r="N6" s="145"/>
      <c r="O6" s="145"/>
      <c r="P6" s="148"/>
      <c r="Q6" s="105"/>
      <c r="R6" s="145"/>
      <c r="S6" s="145"/>
      <c r="T6" s="148"/>
      <c r="U6" s="133"/>
      <c r="V6" s="7" t="e">
        <f>_xlfn.RANK.EQ(#REF!,#REF!)</f>
        <v>#REF!</v>
      </c>
      <c r="W6" s="111"/>
      <c r="X6" s="114"/>
      <c r="Y6" s="136"/>
      <c r="Z6" s="3">
        <f t="shared" si="1"/>
        <v>8</v>
      </c>
      <c r="AA6" s="12" t="str">
        <f t="shared" si="2"/>
        <v>ok</v>
      </c>
    </row>
    <row r="7" spans="1:27" ht="12.75" customHeight="1" x14ac:dyDescent="0.3">
      <c r="A7" s="182">
        <v>2</v>
      </c>
      <c r="B7" s="215" t="s">
        <v>132</v>
      </c>
      <c r="C7" s="70" t="s">
        <v>30</v>
      </c>
      <c r="D7" s="179">
        <v>60.7</v>
      </c>
      <c r="E7" s="190">
        <v>15.4</v>
      </c>
      <c r="F7" s="179">
        <v>21.98</v>
      </c>
      <c r="G7" s="14">
        <v>6</v>
      </c>
      <c r="H7" s="13">
        <v>0</v>
      </c>
      <c r="I7" s="13">
        <v>9</v>
      </c>
      <c r="J7" s="13"/>
      <c r="K7" s="13"/>
      <c r="L7" s="44">
        <f t="shared" si="0"/>
        <v>120</v>
      </c>
      <c r="M7" s="155">
        <f t="shared" ref="M7:O7" si="3">D7</f>
        <v>60.7</v>
      </c>
      <c r="N7" s="155">
        <f t="shared" si="3"/>
        <v>15.4</v>
      </c>
      <c r="O7" s="155">
        <f t="shared" si="3"/>
        <v>21.98</v>
      </c>
      <c r="P7" s="158">
        <f>SUM(L7:L10)</f>
        <v>408</v>
      </c>
      <c r="Q7" s="161">
        <f t="shared" ref="Q7" si="4">RANK(M7,M$3:M$102,1)</f>
        <v>6</v>
      </c>
      <c r="R7" s="155">
        <f t="shared" ref="R7" si="5">RANK(N7,N$3:N$102,1)</f>
        <v>5</v>
      </c>
      <c r="S7" s="155">
        <f t="shared" ref="S7" si="6">RANK(O7,O$3:O$102,1)</f>
        <v>5</v>
      </c>
      <c r="T7" s="158">
        <f t="shared" ref="T7" si="7">RANK(P7,P$3:P$102)</f>
        <v>3</v>
      </c>
      <c r="U7" s="164">
        <f>T7+S7+Q7+R7</f>
        <v>19</v>
      </c>
      <c r="V7" s="15" t="e">
        <f>_xlfn.RANK.EQ(#REF!,#REF!)</f>
        <v>#REF!</v>
      </c>
      <c r="W7" s="229">
        <f t="shared" ref="W7" si="8">RANK(U7,$U$3:$U$102,1)</f>
        <v>2</v>
      </c>
      <c r="X7" s="112">
        <f t="shared" ref="X7" si="9">COUNTIF($W$3:$W$102,W7)</f>
        <v>2</v>
      </c>
      <c r="Y7" s="232">
        <f>IF(X7&gt;0,SUM(H7:H10),"no tie")</f>
        <v>10</v>
      </c>
      <c r="Z7" s="3">
        <f t="shared" si="1"/>
        <v>9</v>
      </c>
      <c r="AA7" s="12" t="str">
        <f t="shared" si="2"/>
        <v>ok</v>
      </c>
    </row>
    <row r="8" spans="1:27" ht="12.75" customHeight="1" x14ac:dyDescent="0.25">
      <c r="A8" s="183"/>
      <c r="B8" s="216"/>
      <c r="C8" s="47" t="s">
        <v>29</v>
      </c>
      <c r="D8" s="180"/>
      <c r="E8" s="213"/>
      <c r="F8" s="180"/>
      <c r="G8" s="14">
        <v>6</v>
      </c>
      <c r="H8" s="36">
        <v>5</v>
      </c>
      <c r="I8" s="36">
        <v>3</v>
      </c>
      <c r="J8" s="16"/>
      <c r="K8" s="16"/>
      <c r="L8" s="44">
        <f t="shared" si="0"/>
        <v>110</v>
      </c>
      <c r="M8" s="156"/>
      <c r="N8" s="156"/>
      <c r="O8" s="156"/>
      <c r="P8" s="159"/>
      <c r="Q8" s="162"/>
      <c r="R8" s="156"/>
      <c r="S8" s="156"/>
      <c r="T8" s="159"/>
      <c r="U8" s="165"/>
      <c r="V8" s="17" t="e">
        <f>_xlfn.RANK.EQ(#REF!,#REF!)</f>
        <v>#REF!</v>
      </c>
      <c r="W8" s="230"/>
      <c r="X8" s="113"/>
      <c r="Y8" s="233"/>
      <c r="Z8" s="3">
        <f t="shared" si="1"/>
        <v>8</v>
      </c>
      <c r="AA8" s="12" t="str">
        <f t="shared" si="2"/>
        <v>ok</v>
      </c>
    </row>
    <row r="9" spans="1:27" ht="12.75" customHeight="1" x14ac:dyDescent="0.25">
      <c r="A9" s="183"/>
      <c r="B9" s="216"/>
      <c r="C9" s="47" t="s">
        <v>53</v>
      </c>
      <c r="D9" s="180"/>
      <c r="E9" s="213"/>
      <c r="F9" s="180"/>
      <c r="G9" s="14">
        <v>6</v>
      </c>
      <c r="H9" s="16">
        <v>1</v>
      </c>
      <c r="I9" s="16">
        <v>2</v>
      </c>
      <c r="J9" s="16">
        <v>1</v>
      </c>
      <c r="K9" s="16"/>
      <c r="L9" s="44">
        <f t="shared" si="0"/>
        <v>68</v>
      </c>
      <c r="M9" s="156"/>
      <c r="N9" s="156"/>
      <c r="O9" s="156"/>
      <c r="P9" s="159"/>
      <c r="Q9" s="162"/>
      <c r="R9" s="156"/>
      <c r="S9" s="156"/>
      <c r="T9" s="159"/>
      <c r="U9" s="165"/>
      <c r="V9" s="17" t="e">
        <f>_xlfn.RANK.EQ(#REF!,#REF!)</f>
        <v>#REF!</v>
      </c>
      <c r="W9" s="230"/>
      <c r="X9" s="113"/>
      <c r="Y9" s="233"/>
      <c r="Z9" s="3">
        <f t="shared" si="1"/>
        <v>4</v>
      </c>
      <c r="AA9" s="12" t="str">
        <f t="shared" si="2"/>
        <v>ok</v>
      </c>
    </row>
    <row r="10" spans="1:27" ht="13.5" customHeight="1" thickBot="1" x14ac:dyDescent="0.3">
      <c r="A10" s="184"/>
      <c r="B10" s="217"/>
      <c r="C10" s="47" t="s">
        <v>54</v>
      </c>
      <c r="D10" s="181"/>
      <c r="E10" s="214"/>
      <c r="F10" s="181"/>
      <c r="G10" s="19">
        <v>6</v>
      </c>
      <c r="H10" s="18">
        <v>4</v>
      </c>
      <c r="I10" s="18">
        <v>4</v>
      </c>
      <c r="J10" s="18"/>
      <c r="K10" s="18"/>
      <c r="L10" s="45">
        <f t="shared" si="0"/>
        <v>110</v>
      </c>
      <c r="M10" s="157"/>
      <c r="N10" s="157"/>
      <c r="O10" s="157"/>
      <c r="P10" s="160"/>
      <c r="Q10" s="163"/>
      <c r="R10" s="157"/>
      <c r="S10" s="157"/>
      <c r="T10" s="160"/>
      <c r="U10" s="166"/>
      <c r="V10" s="20" t="e">
        <f>_xlfn.RANK.EQ(#REF!,#REF!)</f>
        <v>#REF!</v>
      </c>
      <c r="W10" s="231"/>
      <c r="X10" s="114"/>
      <c r="Y10" s="234"/>
      <c r="Z10" s="3">
        <f t="shared" si="1"/>
        <v>8</v>
      </c>
      <c r="AA10" s="12" t="str">
        <f t="shared" si="2"/>
        <v>ok</v>
      </c>
    </row>
    <row r="11" spans="1:27" ht="12.75" customHeight="1" x14ac:dyDescent="0.3">
      <c r="A11" s="170">
        <v>3</v>
      </c>
      <c r="B11" s="222" t="s">
        <v>133</v>
      </c>
      <c r="C11" s="71" t="s">
        <v>50</v>
      </c>
      <c r="D11" s="173">
        <v>101.1</v>
      </c>
      <c r="E11" s="173">
        <v>12.39</v>
      </c>
      <c r="F11" s="173">
        <v>16.7</v>
      </c>
      <c r="G11" s="10">
        <v>6</v>
      </c>
      <c r="H11" s="9">
        <v>2</v>
      </c>
      <c r="I11" s="9">
        <v>1</v>
      </c>
      <c r="J11" s="9"/>
      <c r="K11" s="9"/>
      <c r="L11" s="41">
        <f t="shared" si="0"/>
        <v>60</v>
      </c>
      <c r="M11" s="143">
        <f t="shared" ref="M11:O11" si="10">D11</f>
        <v>101.1</v>
      </c>
      <c r="N11" s="143">
        <f t="shared" si="10"/>
        <v>12.39</v>
      </c>
      <c r="O11" s="143">
        <f t="shared" si="10"/>
        <v>16.7</v>
      </c>
      <c r="P11" s="146">
        <f>SUM(L11:L14)</f>
        <v>378</v>
      </c>
      <c r="Q11" s="103">
        <f t="shared" ref="Q11" si="11">RANK(M11,M$3:M$102,1)</f>
        <v>9</v>
      </c>
      <c r="R11" s="143">
        <f t="shared" ref="R11" si="12">RANK(N11,N$3:N$102,1)</f>
        <v>3</v>
      </c>
      <c r="S11" s="143">
        <f t="shared" ref="S11" si="13">RANK(O11,O$3:O$102,1)</f>
        <v>3</v>
      </c>
      <c r="T11" s="146">
        <f t="shared" ref="T11" si="14">RANK(P11,P$3:P$102)</f>
        <v>5</v>
      </c>
      <c r="U11" s="131">
        <f>T11+S11+Q11+R11</f>
        <v>20</v>
      </c>
      <c r="V11" s="8" t="e">
        <f>_xlfn.RANK.EQ(#REF!,#REF!)</f>
        <v>#REF!</v>
      </c>
      <c r="W11" s="109">
        <f t="shared" ref="W11" si="15">RANK(U11,$U$3:$U$102,1)</f>
        <v>4</v>
      </c>
      <c r="X11" s="112">
        <f t="shared" ref="X11" si="16">COUNTIF($W$3:$W$102,W11)</f>
        <v>1</v>
      </c>
      <c r="Y11" s="134">
        <f>IF(X11&gt;0,SUM(H11:H14),"no tie")</f>
        <v>12</v>
      </c>
      <c r="Z11" s="3">
        <f t="shared" si="1"/>
        <v>3</v>
      </c>
      <c r="AA11" s="12" t="str">
        <f t="shared" si="2"/>
        <v>ok</v>
      </c>
    </row>
    <row r="12" spans="1:27" ht="12.75" customHeight="1" x14ac:dyDescent="0.25">
      <c r="A12" s="171"/>
      <c r="B12" s="223"/>
      <c r="C12" s="46" t="s">
        <v>51</v>
      </c>
      <c r="D12" s="174"/>
      <c r="E12" s="174"/>
      <c r="F12" s="174"/>
      <c r="G12" s="10">
        <v>6</v>
      </c>
      <c r="H12" s="4">
        <v>3</v>
      </c>
      <c r="I12" s="4">
        <v>4</v>
      </c>
      <c r="J12" s="4"/>
      <c r="K12" s="4"/>
      <c r="L12" s="42">
        <f t="shared" si="0"/>
        <v>100</v>
      </c>
      <c r="M12" s="144"/>
      <c r="N12" s="144"/>
      <c r="O12" s="144"/>
      <c r="P12" s="147"/>
      <c r="Q12" s="104"/>
      <c r="R12" s="144"/>
      <c r="S12" s="144"/>
      <c r="T12" s="147"/>
      <c r="U12" s="132"/>
      <c r="V12" s="6" t="e">
        <f>_xlfn.RANK.EQ(#REF!,#REF!)</f>
        <v>#REF!</v>
      </c>
      <c r="W12" s="110"/>
      <c r="X12" s="113"/>
      <c r="Y12" s="135"/>
      <c r="Z12" s="3">
        <f t="shared" si="1"/>
        <v>7</v>
      </c>
      <c r="AA12" s="12" t="str">
        <f t="shared" si="2"/>
        <v>ok</v>
      </c>
    </row>
    <row r="13" spans="1:27" ht="12.75" customHeight="1" x14ac:dyDescent="0.25">
      <c r="A13" s="171"/>
      <c r="B13" s="223"/>
      <c r="C13" s="46" t="s">
        <v>52</v>
      </c>
      <c r="D13" s="174"/>
      <c r="E13" s="174"/>
      <c r="F13" s="174"/>
      <c r="G13" s="10">
        <v>6</v>
      </c>
      <c r="H13" s="4">
        <v>6</v>
      </c>
      <c r="I13" s="4">
        <v>3</v>
      </c>
      <c r="J13" s="4"/>
      <c r="K13" s="4"/>
      <c r="L13" s="42">
        <f t="shared" si="0"/>
        <v>120</v>
      </c>
      <c r="M13" s="144"/>
      <c r="N13" s="144"/>
      <c r="O13" s="144"/>
      <c r="P13" s="147"/>
      <c r="Q13" s="104"/>
      <c r="R13" s="144"/>
      <c r="S13" s="144"/>
      <c r="T13" s="147"/>
      <c r="U13" s="132"/>
      <c r="V13" s="6" t="e">
        <f>_xlfn.RANK.EQ(#REF!,#REF!)</f>
        <v>#REF!</v>
      </c>
      <c r="W13" s="110"/>
      <c r="X13" s="113"/>
      <c r="Y13" s="135"/>
      <c r="Z13" s="3">
        <f t="shared" si="1"/>
        <v>9</v>
      </c>
      <c r="AA13" s="12" t="str">
        <f t="shared" si="2"/>
        <v>ok</v>
      </c>
    </row>
    <row r="14" spans="1:27" ht="13.5" customHeight="1" thickBot="1" x14ac:dyDescent="0.3">
      <c r="A14" s="172"/>
      <c r="B14" s="224"/>
      <c r="C14" s="53" t="s">
        <v>134</v>
      </c>
      <c r="D14" s="175"/>
      <c r="E14" s="175"/>
      <c r="F14" s="175"/>
      <c r="G14" s="11">
        <v>6</v>
      </c>
      <c r="H14" s="5">
        <v>1</v>
      </c>
      <c r="I14" s="5">
        <v>5</v>
      </c>
      <c r="J14" s="5">
        <v>1</v>
      </c>
      <c r="K14" s="5"/>
      <c r="L14" s="43">
        <f t="shared" si="0"/>
        <v>98</v>
      </c>
      <c r="M14" s="145"/>
      <c r="N14" s="145"/>
      <c r="O14" s="145"/>
      <c r="P14" s="148"/>
      <c r="Q14" s="105"/>
      <c r="R14" s="145"/>
      <c r="S14" s="145"/>
      <c r="T14" s="148"/>
      <c r="U14" s="133"/>
      <c r="V14" s="7" t="e">
        <f>_xlfn.RANK.EQ(#REF!,#REF!)</f>
        <v>#REF!</v>
      </c>
      <c r="W14" s="111"/>
      <c r="X14" s="114"/>
      <c r="Y14" s="136"/>
      <c r="Z14" s="3">
        <f t="shared" si="1"/>
        <v>7</v>
      </c>
      <c r="AA14" s="12" t="str">
        <f t="shared" si="2"/>
        <v>ok</v>
      </c>
    </row>
    <row r="15" spans="1:27" ht="12.75" customHeight="1" x14ac:dyDescent="0.3">
      <c r="A15" s="182">
        <v>4</v>
      </c>
      <c r="B15" s="215" t="s">
        <v>135</v>
      </c>
      <c r="C15" s="70" t="s">
        <v>136</v>
      </c>
      <c r="D15" s="179"/>
      <c r="E15" s="190">
        <v>81.17</v>
      </c>
      <c r="F15" s="179">
        <v>50.91</v>
      </c>
      <c r="G15" s="14">
        <v>6</v>
      </c>
      <c r="H15" s="13">
        <v>0</v>
      </c>
      <c r="I15" s="13">
        <v>2</v>
      </c>
      <c r="J15" s="13"/>
      <c r="K15" s="13"/>
      <c r="L15" s="44">
        <f t="shared" si="0"/>
        <v>50</v>
      </c>
      <c r="M15" s="155">
        <f t="shared" ref="M15:O15" si="17">D15</f>
        <v>0</v>
      </c>
      <c r="N15" s="155">
        <f t="shared" si="17"/>
        <v>81.17</v>
      </c>
      <c r="O15" s="155">
        <f t="shared" si="17"/>
        <v>50.91</v>
      </c>
      <c r="P15" s="158">
        <f>SUM(L15:L18)</f>
        <v>210</v>
      </c>
      <c r="Q15" s="161">
        <f t="shared" ref="Q15" si="18">RANK(M15,M$3:M$102,1)</f>
        <v>1</v>
      </c>
      <c r="R15" s="155">
        <f t="shared" ref="R15" si="19">RANK(N15,N$3:N$102,1)</f>
        <v>19</v>
      </c>
      <c r="S15" s="155">
        <f t="shared" ref="S15" si="20">RANK(O15,O$3:O$102,1)</f>
        <v>14</v>
      </c>
      <c r="T15" s="158">
        <f t="shared" ref="T15" si="21">RANK(P15,P$3:P$102)</f>
        <v>16</v>
      </c>
      <c r="U15" s="164">
        <f>T15+S15+Q15+R15</f>
        <v>50</v>
      </c>
      <c r="V15" s="15" t="e">
        <f>_xlfn.RANK.EQ(#REF!,#REF!)</f>
        <v>#REF!</v>
      </c>
      <c r="W15" s="109">
        <f t="shared" ref="W15" si="22">RANK(U15,$U$3:$U$102,1)</f>
        <v>14</v>
      </c>
      <c r="X15" s="112">
        <f t="shared" ref="X15" si="23">COUNTIF($W$3:$W$102,W15)</f>
        <v>1</v>
      </c>
      <c r="Y15" s="167">
        <f>IF(X15&gt;0,SUM(H15:H18),"no tie")</f>
        <v>5</v>
      </c>
      <c r="Z15" s="3">
        <f t="shared" si="1"/>
        <v>2</v>
      </c>
      <c r="AA15" s="12" t="str">
        <f t="shared" si="2"/>
        <v>ok</v>
      </c>
    </row>
    <row r="16" spans="1:27" ht="12.75" customHeight="1" x14ac:dyDescent="0.25">
      <c r="A16" s="183"/>
      <c r="B16" s="216"/>
      <c r="C16" s="47" t="s">
        <v>137</v>
      </c>
      <c r="D16" s="180"/>
      <c r="E16" s="213"/>
      <c r="F16" s="180"/>
      <c r="G16" s="14">
        <v>6</v>
      </c>
      <c r="H16" s="16">
        <v>4</v>
      </c>
      <c r="I16" s="16">
        <v>2</v>
      </c>
      <c r="J16" s="16"/>
      <c r="K16" s="16"/>
      <c r="L16" s="44">
        <f t="shared" si="0"/>
        <v>90</v>
      </c>
      <c r="M16" s="156"/>
      <c r="N16" s="156"/>
      <c r="O16" s="156"/>
      <c r="P16" s="159"/>
      <c r="Q16" s="162"/>
      <c r="R16" s="156"/>
      <c r="S16" s="156"/>
      <c r="T16" s="159"/>
      <c r="U16" s="165"/>
      <c r="V16" s="17" t="e">
        <f>_xlfn.RANK.EQ(#REF!,#REF!)</f>
        <v>#REF!</v>
      </c>
      <c r="W16" s="110"/>
      <c r="X16" s="113"/>
      <c r="Y16" s="168"/>
      <c r="Z16" s="3">
        <f t="shared" si="1"/>
        <v>6</v>
      </c>
      <c r="AA16" s="12" t="str">
        <f t="shared" si="2"/>
        <v>ok</v>
      </c>
    </row>
    <row r="17" spans="1:27" ht="12.75" customHeight="1" x14ac:dyDescent="0.25">
      <c r="A17" s="183"/>
      <c r="B17" s="216"/>
      <c r="C17" s="47" t="s">
        <v>138</v>
      </c>
      <c r="D17" s="180"/>
      <c r="E17" s="213"/>
      <c r="F17" s="180"/>
      <c r="G17" s="14">
        <v>0</v>
      </c>
      <c r="H17" s="16"/>
      <c r="I17" s="16"/>
      <c r="J17" s="16"/>
      <c r="K17" s="16"/>
      <c r="L17" s="44">
        <f t="shared" si="0"/>
        <v>0</v>
      </c>
      <c r="M17" s="156"/>
      <c r="N17" s="156"/>
      <c r="O17" s="156"/>
      <c r="P17" s="159"/>
      <c r="Q17" s="162"/>
      <c r="R17" s="156"/>
      <c r="S17" s="156"/>
      <c r="T17" s="159"/>
      <c r="U17" s="165"/>
      <c r="V17" s="17" t="e">
        <f>_xlfn.RANK.EQ(#REF!,#REF!)</f>
        <v>#REF!</v>
      </c>
      <c r="W17" s="110"/>
      <c r="X17" s="113"/>
      <c r="Y17" s="168"/>
      <c r="Z17" s="3">
        <f t="shared" si="1"/>
        <v>0</v>
      </c>
      <c r="AA17" s="12" t="str">
        <f t="shared" si="2"/>
        <v>ok</v>
      </c>
    </row>
    <row r="18" spans="1:27" ht="13.5" customHeight="1" thickBot="1" x14ac:dyDescent="0.3">
      <c r="A18" s="184"/>
      <c r="B18" s="217"/>
      <c r="C18" s="48" t="s">
        <v>139</v>
      </c>
      <c r="D18" s="181"/>
      <c r="E18" s="214"/>
      <c r="F18" s="181"/>
      <c r="G18" s="19">
        <v>6</v>
      </c>
      <c r="H18" s="18">
        <v>1</v>
      </c>
      <c r="I18" s="18">
        <v>3</v>
      </c>
      <c r="J18" s="18"/>
      <c r="K18" s="18"/>
      <c r="L18" s="45">
        <f t="shared" si="0"/>
        <v>70</v>
      </c>
      <c r="M18" s="157"/>
      <c r="N18" s="157"/>
      <c r="O18" s="157"/>
      <c r="P18" s="160"/>
      <c r="Q18" s="163"/>
      <c r="R18" s="157"/>
      <c r="S18" s="157"/>
      <c r="T18" s="160"/>
      <c r="U18" s="166"/>
      <c r="V18" s="20" t="e">
        <f>_xlfn.RANK.EQ(#REF!,#REF!)</f>
        <v>#REF!</v>
      </c>
      <c r="W18" s="111"/>
      <c r="X18" s="114"/>
      <c r="Y18" s="169"/>
      <c r="Z18" s="3">
        <f t="shared" si="1"/>
        <v>4</v>
      </c>
      <c r="AA18" s="12" t="str">
        <f t="shared" si="2"/>
        <v>ok</v>
      </c>
    </row>
    <row r="19" spans="1:27" ht="12.75" customHeight="1" x14ac:dyDescent="0.3">
      <c r="A19" s="170">
        <v>5</v>
      </c>
      <c r="B19" s="222" t="s">
        <v>140</v>
      </c>
      <c r="C19" s="71" t="s">
        <v>242</v>
      </c>
      <c r="D19" s="173">
        <v>197.61</v>
      </c>
      <c r="E19" s="173">
        <v>999</v>
      </c>
      <c r="F19" s="173">
        <v>84.48</v>
      </c>
      <c r="G19" s="10">
        <v>6</v>
      </c>
      <c r="H19" s="49">
        <v>0</v>
      </c>
      <c r="I19" s="49">
        <v>1</v>
      </c>
      <c r="J19" s="49"/>
      <c r="K19" s="9"/>
      <c r="L19" s="41">
        <f t="shared" si="0"/>
        <v>40</v>
      </c>
      <c r="M19" s="143">
        <f t="shared" ref="M19:O19" si="24">D19</f>
        <v>197.61</v>
      </c>
      <c r="N19" s="143">
        <f t="shared" si="24"/>
        <v>999</v>
      </c>
      <c r="O19" s="143">
        <f t="shared" si="24"/>
        <v>84.48</v>
      </c>
      <c r="P19" s="146">
        <f>SUM(L19:L22)</f>
        <v>141</v>
      </c>
      <c r="Q19" s="103">
        <f t="shared" ref="Q19" si="25">RANK(M19,M$3:M$102,1)</f>
        <v>20</v>
      </c>
      <c r="R19" s="143">
        <f t="shared" ref="R19" si="26">RANK(N19,N$3:N$102,1)</f>
        <v>20</v>
      </c>
      <c r="S19" s="143">
        <f t="shared" ref="S19" si="27">RANK(O19,O$3:O$102,1)</f>
        <v>19</v>
      </c>
      <c r="T19" s="146">
        <f t="shared" ref="T19" si="28">RANK(P19,P$3:P$102)</f>
        <v>21</v>
      </c>
      <c r="U19" s="131">
        <f>T19+S19+Q19+R19</f>
        <v>80</v>
      </c>
      <c r="V19" s="8" t="e">
        <f>_xlfn.RANK.EQ(#REF!,#REF!)</f>
        <v>#REF!</v>
      </c>
      <c r="W19" s="109">
        <f t="shared" ref="W19" si="29">RANK(U19,$U$3:$U$102,1)</f>
        <v>21</v>
      </c>
      <c r="X19" s="112">
        <f t="shared" ref="X19" si="30">COUNTIF($W$3:$W$102,W19)</f>
        <v>2</v>
      </c>
      <c r="Y19" s="134">
        <f>IF(X19&gt;0,SUM(H19:H22),"no tie")</f>
        <v>0</v>
      </c>
      <c r="Z19" s="3">
        <f t="shared" si="1"/>
        <v>1</v>
      </c>
      <c r="AA19" s="12" t="str">
        <f t="shared" si="2"/>
        <v>ok</v>
      </c>
    </row>
    <row r="20" spans="1:27" ht="12.75" customHeight="1" x14ac:dyDescent="0.25">
      <c r="A20" s="171"/>
      <c r="B20" s="223"/>
      <c r="C20" s="46" t="s">
        <v>239</v>
      </c>
      <c r="D20" s="174"/>
      <c r="E20" s="174"/>
      <c r="F20" s="174"/>
      <c r="G20" s="10">
        <v>6</v>
      </c>
      <c r="H20" s="4"/>
      <c r="I20" s="4"/>
      <c r="J20" s="4"/>
      <c r="K20" s="4"/>
      <c r="L20" s="42">
        <f t="shared" si="0"/>
        <v>30</v>
      </c>
      <c r="M20" s="144"/>
      <c r="N20" s="144"/>
      <c r="O20" s="144"/>
      <c r="P20" s="147"/>
      <c r="Q20" s="104"/>
      <c r="R20" s="144"/>
      <c r="S20" s="144"/>
      <c r="T20" s="147"/>
      <c r="U20" s="132"/>
      <c r="V20" s="6" t="e">
        <f>_xlfn.RANK.EQ(#REF!,#REF!)</f>
        <v>#REF!</v>
      </c>
      <c r="W20" s="110"/>
      <c r="X20" s="113"/>
      <c r="Y20" s="135"/>
      <c r="Z20" s="3">
        <f t="shared" si="1"/>
        <v>0</v>
      </c>
      <c r="AA20" s="12" t="str">
        <f t="shared" si="2"/>
        <v>ok</v>
      </c>
    </row>
    <row r="21" spans="1:27" ht="12.75" customHeight="1" x14ac:dyDescent="0.25">
      <c r="A21" s="171"/>
      <c r="B21" s="223"/>
      <c r="C21" s="46" t="s">
        <v>240</v>
      </c>
      <c r="D21" s="174"/>
      <c r="E21" s="174"/>
      <c r="F21" s="174"/>
      <c r="G21" s="10">
        <v>6</v>
      </c>
      <c r="H21" s="4">
        <v>0</v>
      </c>
      <c r="I21" s="4">
        <v>0</v>
      </c>
      <c r="J21" s="4">
        <v>2</v>
      </c>
      <c r="K21" s="4">
        <v>1</v>
      </c>
      <c r="L21" s="42">
        <f t="shared" si="0"/>
        <v>51</v>
      </c>
      <c r="M21" s="144"/>
      <c r="N21" s="144"/>
      <c r="O21" s="144"/>
      <c r="P21" s="147"/>
      <c r="Q21" s="104"/>
      <c r="R21" s="144"/>
      <c r="S21" s="144"/>
      <c r="T21" s="147"/>
      <c r="U21" s="132"/>
      <c r="V21" s="6" t="e">
        <f>_xlfn.RANK.EQ(#REF!,#REF!)</f>
        <v>#REF!</v>
      </c>
      <c r="W21" s="110"/>
      <c r="X21" s="113"/>
      <c r="Y21" s="135"/>
      <c r="Z21" s="3">
        <f t="shared" si="1"/>
        <v>3</v>
      </c>
      <c r="AA21" s="12" t="str">
        <f t="shared" si="2"/>
        <v>ok</v>
      </c>
    </row>
    <row r="22" spans="1:27" ht="13.5" customHeight="1" thickBot="1" x14ac:dyDescent="0.3">
      <c r="A22" s="172"/>
      <c r="B22" s="224"/>
      <c r="C22" s="53" t="s">
        <v>141</v>
      </c>
      <c r="D22" s="175"/>
      <c r="E22" s="175"/>
      <c r="F22" s="175"/>
      <c r="G22" s="11">
        <v>4</v>
      </c>
      <c r="H22" s="5"/>
      <c r="I22" s="5"/>
      <c r="J22" s="5"/>
      <c r="K22" s="5"/>
      <c r="L22" s="43">
        <f t="shared" si="0"/>
        <v>20</v>
      </c>
      <c r="M22" s="145"/>
      <c r="N22" s="145"/>
      <c r="O22" s="145"/>
      <c r="P22" s="148"/>
      <c r="Q22" s="105"/>
      <c r="R22" s="145"/>
      <c r="S22" s="145"/>
      <c r="T22" s="148"/>
      <c r="U22" s="133"/>
      <c r="V22" s="7" t="e">
        <f>_xlfn.RANK.EQ(#REF!,#REF!)</f>
        <v>#REF!</v>
      </c>
      <c r="W22" s="111"/>
      <c r="X22" s="114"/>
      <c r="Y22" s="136"/>
      <c r="Z22" s="3">
        <f t="shared" si="1"/>
        <v>0</v>
      </c>
      <c r="AA22" s="12" t="str">
        <f t="shared" si="2"/>
        <v>ok</v>
      </c>
    </row>
    <row r="23" spans="1:27" ht="12.75" customHeight="1" x14ac:dyDescent="0.3">
      <c r="A23" s="182">
        <v>6</v>
      </c>
      <c r="B23" s="215" t="s">
        <v>65</v>
      </c>
      <c r="C23" s="70" t="s">
        <v>142</v>
      </c>
      <c r="D23" s="190">
        <v>38.46</v>
      </c>
      <c r="E23" s="179">
        <v>14.14</v>
      </c>
      <c r="F23" s="179">
        <v>20.48</v>
      </c>
      <c r="G23" s="14">
        <v>6</v>
      </c>
      <c r="H23" s="13">
        <v>2</v>
      </c>
      <c r="I23" s="13">
        <v>6</v>
      </c>
      <c r="J23" s="13"/>
      <c r="K23" s="13"/>
      <c r="L23" s="44">
        <f t="shared" si="0"/>
        <v>110</v>
      </c>
      <c r="M23" s="155">
        <f t="shared" ref="M23:O23" si="31">D23</f>
        <v>38.46</v>
      </c>
      <c r="N23" s="155">
        <f t="shared" si="31"/>
        <v>14.14</v>
      </c>
      <c r="O23" s="155">
        <f t="shared" si="31"/>
        <v>20.48</v>
      </c>
      <c r="P23" s="158">
        <f>SUM(L23:L26)</f>
        <v>440</v>
      </c>
      <c r="Q23" s="161">
        <f t="shared" ref="Q23" si="32">RANK(M23,M$3:M$102,1)</f>
        <v>4</v>
      </c>
      <c r="R23" s="155">
        <f t="shared" ref="R23" si="33">RANK(N23,N$3:N$102,1)</f>
        <v>4</v>
      </c>
      <c r="S23" s="155">
        <f t="shared" ref="S23" si="34">RANK(O23,O$3:O$102,1)</f>
        <v>4</v>
      </c>
      <c r="T23" s="158">
        <f t="shared" ref="T23" si="35">RANK(P23,P$3:P$102)</f>
        <v>1</v>
      </c>
      <c r="U23" s="164">
        <f>T23+S23+Q23+R23</f>
        <v>13</v>
      </c>
      <c r="V23" s="15" t="e">
        <f>_xlfn.RANK.EQ(#REF!,#REF!)</f>
        <v>#REF!</v>
      </c>
      <c r="W23" s="109">
        <f t="shared" ref="W23" si="36">RANK(U23,$U$3:$U$102,1)</f>
        <v>1</v>
      </c>
      <c r="X23" s="112">
        <f t="shared" ref="X23" si="37">COUNTIF($W$3:$W$102,W23)</f>
        <v>1</v>
      </c>
      <c r="Y23" s="167">
        <f>IF(X23&gt;0,SUM(H23:H26),"no tie")</f>
        <v>9</v>
      </c>
      <c r="Z23" s="3">
        <f t="shared" si="1"/>
        <v>8</v>
      </c>
      <c r="AA23" s="12" t="str">
        <f t="shared" si="2"/>
        <v>ok</v>
      </c>
    </row>
    <row r="24" spans="1:27" ht="12.75" customHeight="1" x14ac:dyDescent="0.25">
      <c r="A24" s="183"/>
      <c r="B24" s="216"/>
      <c r="C24" s="47" t="s">
        <v>143</v>
      </c>
      <c r="D24" s="213"/>
      <c r="E24" s="180"/>
      <c r="F24" s="180"/>
      <c r="G24" s="14">
        <v>6</v>
      </c>
      <c r="H24" s="16">
        <v>2</v>
      </c>
      <c r="I24" s="16">
        <v>6</v>
      </c>
      <c r="J24" s="16"/>
      <c r="K24" s="16"/>
      <c r="L24" s="44">
        <f t="shared" si="0"/>
        <v>110</v>
      </c>
      <c r="M24" s="156"/>
      <c r="N24" s="156"/>
      <c r="O24" s="156"/>
      <c r="P24" s="159"/>
      <c r="Q24" s="162"/>
      <c r="R24" s="156"/>
      <c r="S24" s="156"/>
      <c r="T24" s="159"/>
      <c r="U24" s="165"/>
      <c r="V24" s="17" t="e">
        <f>_xlfn.RANK.EQ(#REF!,#REF!)</f>
        <v>#REF!</v>
      </c>
      <c r="W24" s="110"/>
      <c r="X24" s="113"/>
      <c r="Y24" s="168"/>
      <c r="Z24" s="3">
        <f t="shared" si="1"/>
        <v>8</v>
      </c>
      <c r="AA24" s="12" t="str">
        <f t="shared" si="2"/>
        <v>ok</v>
      </c>
    </row>
    <row r="25" spans="1:27" ht="12.75" customHeight="1" x14ac:dyDescent="0.25">
      <c r="A25" s="183"/>
      <c r="B25" s="216"/>
      <c r="C25" s="47" t="s">
        <v>144</v>
      </c>
      <c r="D25" s="213"/>
      <c r="E25" s="180"/>
      <c r="F25" s="180"/>
      <c r="G25" s="14">
        <v>6</v>
      </c>
      <c r="H25" s="16">
        <v>0</v>
      </c>
      <c r="I25" s="16">
        <v>8</v>
      </c>
      <c r="J25" s="16"/>
      <c r="K25" s="16"/>
      <c r="L25" s="44">
        <f t="shared" si="0"/>
        <v>110</v>
      </c>
      <c r="M25" s="156"/>
      <c r="N25" s="156"/>
      <c r="O25" s="156"/>
      <c r="P25" s="159"/>
      <c r="Q25" s="162"/>
      <c r="R25" s="156"/>
      <c r="S25" s="156"/>
      <c r="T25" s="159"/>
      <c r="U25" s="165"/>
      <c r="V25" s="17" t="e">
        <f>_xlfn.RANK.EQ(#REF!,#REF!)</f>
        <v>#REF!</v>
      </c>
      <c r="W25" s="110"/>
      <c r="X25" s="113"/>
      <c r="Y25" s="168"/>
      <c r="Z25" s="3">
        <f t="shared" si="1"/>
        <v>8</v>
      </c>
      <c r="AA25" s="12" t="str">
        <f t="shared" si="2"/>
        <v>ok</v>
      </c>
    </row>
    <row r="26" spans="1:27" ht="13.5" customHeight="1" thickBot="1" x14ac:dyDescent="0.3">
      <c r="A26" s="184"/>
      <c r="B26" s="217"/>
      <c r="C26" s="48" t="s">
        <v>213</v>
      </c>
      <c r="D26" s="214"/>
      <c r="E26" s="181"/>
      <c r="F26" s="181"/>
      <c r="G26" s="19">
        <v>6</v>
      </c>
      <c r="H26" s="18">
        <v>5</v>
      </c>
      <c r="I26" s="18">
        <v>3</v>
      </c>
      <c r="J26" s="18"/>
      <c r="K26" s="18"/>
      <c r="L26" s="45">
        <f t="shared" si="0"/>
        <v>110</v>
      </c>
      <c r="M26" s="157"/>
      <c r="N26" s="157"/>
      <c r="O26" s="157"/>
      <c r="P26" s="160"/>
      <c r="Q26" s="163"/>
      <c r="R26" s="157"/>
      <c r="S26" s="157"/>
      <c r="T26" s="160"/>
      <c r="U26" s="166"/>
      <c r="V26" s="20" t="e">
        <f>_xlfn.RANK.EQ(#REF!,#REF!)</f>
        <v>#REF!</v>
      </c>
      <c r="W26" s="111"/>
      <c r="X26" s="114"/>
      <c r="Y26" s="169"/>
      <c r="Z26" s="3">
        <f t="shared" si="1"/>
        <v>8</v>
      </c>
      <c r="AA26" s="12" t="str">
        <f t="shared" si="2"/>
        <v>ok</v>
      </c>
    </row>
    <row r="27" spans="1:27" ht="12.75" customHeight="1" x14ac:dyDescent="0.3">
      <c r="A27" s="170">
        <v>7</v>
      </c>
      <c r="B27" s="222" t="s">
        <v>145</v>
      </c>
      <c r="C27" s="71" t="s">
        <v>146</v>
      </c>
      <c r="D27" s="173">
        <v>47.24</v>
      </c>
      <c r="E27" s="173">
        <v>16.079999999999998</v>
      </c>
      <c r="F27" s="173">
        <v>23.3</v>
      </c>
      <c r="G27" s="10">
        <v>6</v>
      </c>
      <c r="H27" s="9">
        <v>4</v>
      </c>
      <c r="I27" s="9">
        <v>3</v>
      </c>
      <c r="J27" s="9"/>
      <c r="K27" s="9"/>
      <c r="L27" s="41">
        <f t="shared" si="0"/>
        <v>100</v>
      </c>
      <c r="M27" s="143">
        <f t="shared" ref="M27:O27" si="38">D27</f>
        <v>47.24</v>
      </c>
      <c r="N27" s="143">
        <f t="shared" si="38"/>
        <v>16.079999999999998</v>
      </c>
      <c r="O27" s="143">
        <f t="shared" si="38"/>
        <v>23.3</v>
      </c>
      <c r="P27" s="146">
        <f>SUM(L27:L30)</f>
        <v>410</v>
      </c>
      <c r="Q27" s="103">
        <f t="shared" ref="Q27" si="39">RANK(M27,M$3:M$102,1)</f>
        <v>5</v>
      </c>
      <c r="R27" s="143">
        <f t="shared" ref="R27" si="40">RANK(N27,N$3:N$102,1)</f>
        <v>6</v>
      </c>
      <c r="S27" s="143">
        <f t="shared" ref="S27" si="41">RANK(O27,O$3:O$102,1)</f>
        <v>6</v>
      </c>
      <c r="T27" s="146">
        <f t="shared" ref="T27" si="42">RANK(P27,P$3:P$102)</f>
        <v>2</v>
      </c>
      <c r="U27" s="131">
        <f>T27+S27+Q27+R27</f>
        <v>19</v>
      </c>
      <c r="V27" s="8" t="e">
        <f>_xlfn.RANK.EQ(#REF!,#REF!)</f>
        <v>#REF!</v>
      </c>
      <c r="W27" s="229">
        <f t="shared" ref="W27" si="43">RANK(U27,$U$3:$U$102,1)</f>
        <v>2</v>
      </c>
      <c r="X27" s="112">
        <f t="shared" ref="X27" si="44">COUNTIF($W$3:$W$102,W27)</f>
        <v>2</v>
      </c>
      <c r="Y27" s="232">
        <f>IF(X27&gt;0,SUM(H27:H30),"no tie")</f>
        <v>17</v>
      </c>
      <c r="Z27" s="3">
        <f t="shared" si="1"/>
        <v>7</v>
      </c>
      <c r="AA27" s="12" t="str">
        <f t="shared" si="2"/>
        <v>ok</v>
      </c>
    </row>
    <row r="28" spans="1:27" ht="12.75" customHeight="1" x14ac:dyDescent="0.25">
      <c r="A28" s="171"/>
      <c r="B28" s="223"/>
      <c r="C28" s="46" t="s">
        <v>147</v>
      </c>
      <c r="D28" s="174"/>
      <c r="E28" s="174"/>
      <c r="F28" s="174"/>
      <c r="G28" s="10">
        <v>6</v>
      </c>
      <c r="H28" s="4">
        <v>4</v>
      </c>
      <c r="I28" s="4">
        <v>4</v>
      </c>
      <c r="J28" s="4"/>
      <c r="K28" s="4"/>
      <c r="L28" s="42">
        <f t="shared" si="0"/>
        <v>110</v>
      </c>
      <c r="M28" s="144"/>
      <c r="N28" s="144"/>
      <c r="O28" s="144"/>
      <c r="P28" s="147"/>
      <c r="Q28" s="104"/>
      <c r="R28" s="144"/>
      <c r="S28" s="144"/>
      <c r="T28" s="147"/>
      <c r="U28" s="132"/>
      <c r="V28" s="6" t="e">
        <f>_xlfn.RANK.EQ(#REF!,#REF!)</f>
        <v>#REF!</v>
      </c>
      <c r="W28" s="230"/>
      <c r="X28" s="113"/>
      <c r="Y28" s="233"/>
      <c r="Z28" s="3">
        <f t="shared" si="1"/>
        <v>8</v>
      </c>
      <c r="AA28" s="12" t="str">
        <f t="shared" si="2"/>
        <v>ok</v>
      </c>
    </row>
    <row r="29" spans="1:27" ht="12.75" customHeight="1" x14ac:dyDescent="0.25">
      <c r="A29" s="171"/>
      <c r="B29" s="223"/>
      <c r="C29" s="46" t="s">
        <v>148</v>
      </c>
      <c r="D29" s="174"/>
      <c r="E29" s="174"/>
      <c r="F29" s="174"/>
      <c r="G29" s="10">
        <v>6</v>
      </c>
      <c r="H29" s="4">
        <v>2</v>
      </c>
      <c r="I29" s="4">
        <v>4</v>
      </c>
      <c r="J29" s="4"/>
      <c r="K29" s="4"/>
      <c r="L29" s="42">
        <f t="shared" si="0"/>
        <v>90</v>
      </c>
      <c r="M29" s="144"/>
      <c r="N29" s="144"/>
      <c r="O29" s="144"/>
      <c r="P29" s="147"/>
      <c r="Q29" s="104"/>
      <c r="R29" s="144"/>
      <c r="S29" s="144"/>
      <c r="T29" s="147"/>
      <c r="U29" s="132"/>
      <c r="V29" s="6" t="e">
        <f>_xlfn.RANK.EQ(#REF!,#REF!)</f>
        <v>#REF!</v>
      </c>
      <c r="W29" s="230"/>
      <c r="X29" s="113"/>
      <c r="Y29" s="233"/>
      <c r="Z29" s="3">
        <f t="shared" si="1"/>
        <v>6</v>
      </c>
      <c r="AA29" s="12" t="str">
        <f t="shared" si="2"/>
        <v>ok</v>
      </c>
    </row>
    <row r="30" spans="1:27" ht="13.5" customHeight="1" thickBot="1" x14ac:dyDescent="0.3">
      <c r="A30" s="172"/>
      <c r="B30" s="224"/>
      <c r="C30" s="53" t="s">
        <v>149</v>
      </c>
      <c r="D30" s="175"/>
      <c r="E30" s="175"/>
      <c r="F30" s="175"/>
      <c r="G30" s="11">
        <v>6</v>
      </c>
      <c r="H30" s="5">
        <v>7</v>
      </c>
      <c r="I30" s="5">
        <v>1</v>
      </c>
      <c r="J30" s="5"/>
      <c r="K30" s="5"/>
      <c r="L30" s="43">
        <f t="shared" si="0"/>
        <v>110</v>
      </c>
      <c r="M30" s="145"/>
      <c r="N30" s="145"/>
      <c r="O30" s="145"/>
      <c r="P30" s="148"/>
      <c r="Q30" s="105"/>
      <c r="R30" s="145"/>
      <c r="S30" s="145"/>
      <c r="T30" s="148"/>
      <c r="U30" s="133"/>
      <c r="V30" s="7" t="e">
        <f>_xlfn.RANK.EQ(#REF!,#REF!)</f>
        <v>#REF!</v>
      </c>
      <c r="W30" s="231"/>
      <c r="X30" s="114"/>
      <c r="Y30" s="234"/>
      <c r="Z30" s="3">
        <f t="shared" si="1"/>
        <v>8</v>
      </c>
      <c r="AA30" s="12" t="str">
        <f t="shared" si="2"/>
        <v>ok</v>
      </c>
    </row>
    <row r="31" spans="1:27" ht="12.75" customHeight="1" x14ac:dyDescent="0.3">
      <c r="A31" s="182">
        <v>8</v>
      </c>
      <c r="B31" s="215" t="s">
        <v>150</v>
      </c>
      <c r="C31" s="70" t="s">
        <v>151</v>
      </c>
      <c r="D31" s="179">
        <v>94.97</v>
      </c>
      <c r="E31" s="179">
        <v>40.369999999999997</v>
      </c>
      <c r="F31" s="179">
        <v>31.36</v>
      </c>
      <c r="G31" s="14">
        <v>6</v>
      </c>
      <c r="H31" s="13">
        <v>4</v>
      </c>
      <c r="I31" s="13">
        <v>4</v>
      </c>
      <c r="J31" s="13"/>
      <c r="K31" s="13"/>
      <c r="L31" s="44">
        <f t="shared" si="0"/>
        <v>110</v>
      </c>
      <c r="M31" s="155">
        <f t="shared" ref="M31:O31" si="45">D31</f>
        <v>94.97</v>
      </c>
      <c r="N31" s="155">
        <f t="shared" si="45"/>
        <v>40.369999999999997</v>
      </c>
      <c r="O31" s="155">
        <f t="shared" si="45"/>
        <v>31.36</v>
      </c>
      <c r="P31" s="158">
        <f>SUM(L31:L34)</f>
        <v>315</v>
      </c>
      <c r="Q31" s="161">
        <f t="shared" ref="Q31" si="46">RANK(M31,M$3:M$102,1)</f>
        <v>8</v>
      </c>
      <c r="R31" s="155">
        <f t="shared" ref="R31" si="47">RANK(N31,N$3:N$102,1)</f>
        <v>13</v>
      </c>
      <c r="S31" s="155">
        <f t="shared" ref="S31" si="48">RANK(O31,O$3:O$102,1)</f>
        <v>9</v>
      </c>
      <c r="T31" s="158">
        <f t="shared" ref="T31" si="49">RANK(P31,P$3:P$102)</f>
        <v>7</v>
      </c>
      <c r="U31" s="164">
        <f>T31+S31+Q31+R31</f>
        <v>37</v>
      </c>
      <c r="V31" s="15" t="e">
        <f>_xlfn.RANK.EQ(#REF!,#REF!)</f>
        <v>#REF!</v>
      </c>
      <c r="W31" s="109">
        <f t="shared" ref="W31" si="50">RANK(U31,$U$3:$U$102,1)</f>
        <v>8</v>
      </c>
      <c r="X31" s="112">
        <f t="shared" ref="X31" si="51">COUNTIF($W$3:$W$102,W31)</f>
        <v>2</v>
      </c>
      <c r="Y31" s="167">
        <f>IF(X31&gt;0,SUM(H31:H34),"no tie")</f>
        <v>11</v>
      </c>
      <c r="Z31" s="3">
        <f t="shared" si="1"/>
        <v>8</v>
      </c>
      <c r="AA31" s="12" t="str">
        <f t="shared" si="2"/>
        <v>ok</v>
      </c>
    </row>
    <row r="32" spans="1:27" ht="12.75" customHeight="1" x14ac:dyDescent="0.25">
      <c r="A32" s="183"/>
      <c r="B32" s="216"/>
      <c r="C32" s="47" t="s">
        <v>152</v>
      </c>
      <c r="D32" s="180"/>
      <c r="E32" s="180"/>
      <c r="F32" s="180"/>
      <c r="G32" s="14">
        <v>5</v>
      </c>
      <c r="H32" s="16"/>
      <c r="I32" s="16"/>
      <c r="J32" s="16"/>
      <c r="K32" s="16"/>
      <c r="L32" s="44">
        <f t="shared" si="0"/>
        <v>25</v>
      </c>
      <c r="M32" s="156"/>
      <c r="N32" s="156"/>
      <c r="O32" s="156"/>
      <c r="P32" s="159"/>
      <c r="Q32" s="162"/>
      <c r="R32" s="156"/>
      <c r="S32" s="156"/>
      <c r="T32" s="159"/>
      <c r="U32" s="165"/>
      <c r="V32" s="17" t="e">
        <f>_xlfn.RANK.EQ(#REF!,#REF!)</f>
        <v>#REF!</v>
      </c>
      <c r="W32" s="110"/>
      <c r="X32" s="113"/>
      <c r="Y32" s="168"/>
      <c r="Z32" s="3">
        <f t="shared" si="1"/>
        <v>0</v>
      </c>
      <c r="AA32" s="12" t="str">
        <f t="shared" si="2"/>
        <v>ok</v>
      </c>
    </row>
    <row r="33" spans="1:27" ht="12.75" customHeight="1" x14ac:dyDescent="0.25">
      <c r="A33" s="183"/>
      <c r="B33" s="216"/>
      <c r="C33" s="47" t="s">
        <v>153</v>
      </c>
      <c r="D33" s="180"/>
      <c r="E33" s="180"/>
      <c r="F33" s="180"/>
      <c r="G33" s="14">
        <v>6</v>
      </c>
      <c r="H33" s="16">
        <v>1</v>
      </c>
      <c r="I33" s="16">
        <v>5</v>
      </c>
      <c r="J33" s="16"/>
      <c r="K33" s="16"/>
      <c r="L33" s="44">
        <f t="shared" si="0"/>
        <v>90</v>
      </c>
      <c r="M33" s="156"/>
      <c r="N33" s="156"/>
      <c r="O33" s="156"/>
      <c r="P33" s="159"/>
      <c r="Q33" s="162"/>
      <c r="R33" s="156"/>
      <c r="S33" s="156"/>
      <c r="T33" s="159"/>
      <c r="U33" s="165"/>
      <c r="V33" s="17" t="e">
        <f>_xlfn.RANK.EQ(#REF!,#REF!)</f>
        <v>#REF!</v>
      </c>
      <c r="W33" s="110"/>
      <c r="X33" s="113"/>
      <c r="Y33" s="168"/>
      <c r="Z33" s="3">
        <f t="shared" si="1"/>
        <v>6</v>
      </c>
      <c r="AA33" s="12" t="str">
        <f t="shared" si="2"/>
        <v>ok</v>
      </c>
    </row>
    <row r="34" spans="1:27" ht="13.5" customHeight="1" thickBot="1" x14ac:dyDescent="0.3">
      <c r="A34" s="184"/>
      <c r="B34" s="217"/>
      <c r="C34" s="48" t="s">
        <v>154</v>
      </c>
      <c r="D34" s="181"/>
      <c r="E34" s="181"/>
      <c r="F34" s="181"/>
      <c r="G34" s="19">
        <v>6</v>
      </c>
      <c r="H34" s="18">
        <v>6</v>
      </c>
      <c r="I34" s="18"/>
      <c r="J34" s="18"/>
      <c r="K34" s="18"/>
      <c r="L34" s="45">
        <f t="shared" si="0"/>
        <v>90</v>
      </c>
      <c r="M34" s="157"/>
      <c r="N34" s="157"/>
      <c r="O34" s="157"/>
      <c r="P34" s="160"/>
      <c r="Q34" s="163"/>
      <c r="R34" s="157"/>
      <c r="S34" s="157"/>
      <c r="T34" s="160"/>
      <c r="U34" s="166"/>
      <c r="V34" s="20" t="e">
        <f>_xlfn.RANK.EQ(#REF!,#REF!)</f>
        <v>#REF!</v>
      </c>
      <c r="W34" s="111"/>
      <c r="X34" s="114"/>
      <c r="Y34" s="169"/>
      <c r="Z34" s="3">
        <f t="shared" si="1"/>
        <v>6</v>
      </c>
      <c r="AA34" s="12" t="str">
        <f t="shared" si="2"/>
        <v>ok</v>
      </c>
    </row>
    <row r="35" spans="1:27" ht="12.75" customHeight="1" x14ac:dyDescent="0.3">
      <c r="A35" s="170">
        <v>9</v>
      </c>
      <c r="B35" s="222" t="s">
        <v>155</v>
      </c>
      <c r="C35" s="71" t="s">
        <v>156</v>
      </c>
      <c r="D35" s="173">
        <v>112.89</v>
      </c>
      <c r="E35" s="173">
        <v>28.02</v>
      </c>
      <c r="F35" s="173">
        <v>69.66</v>
      </c>
      <c r="G35" s="10">
        <v>6</v>
      </c>
      <c r="H35" s="9">
        <v>1</v>
      </c>
      <c r="I35" s="9">
        <v>4</v>
      </c>
      <c r="J35" s="9"/>
      <c r="K35" s="9"/>
      <c r="L35" s="41">
        <f t="shared" si="0"/>
        <v>80</v>
      </c>
      <c r="M35" s="143">
        <f t="shared" ref="M35:O35" si="52">D35</f>
        <v>112.89</v>
      </c>
      <c r="N35" s="143">
        <f t="shared" si="52"/>
        <v>28.02</v>
      </c>
      <c r="O35" s="143">
        <f t="shared" si="52"/>
        <v>69.66</v>
      </c>
      <c r="P35" s="146">
        <f>SUM(L35:L38)</f>
        <v>248</v>
      </c>
      <c r="Q35" s="103">
        <f t="shared" ref="Q35" si="53">RANK(M35,M$3:M$102,1)</f>
        <v>11</v>
      </c>
      <c r="R35" s="143">
        <f t="shared" ref="R35" si="54">RANK(N35,N$3:N$102,1)</f>
        <v>9</v>
      </c>
      <c r="S35" s="143">
        <f t="shared" ref="S35" si="55">RANK(O35,O$3:O$102,1)</f>
        <v>16</v>
      </c>
      <c r="T35" s="146">
        <f t="shared" ref="T35" si="56">RANK(P35,P$3:P$102)</f>
        <v>13</v>
      </c>
      <c r="U35" s="131">
        <f>T35+S35+Q35+R35</f>
        <v>49</v>
      </c>
      <c r="V35" s="8" t="e">
        <f>_xlfn.RANK.EQ(#REF!,#REF!)</f>
        <v>#REF!</v>
      </c>
      <c r="W35" s="109">
        <f t="shared" ref="W35" si="57">RANK(U35,$U$3:$U$102,1)</f>
        <v>13</v>
      </c>
      <c r="X35" s="112">
        <f t="shared" ref="X35" si="58">COUNTIF($W$3:$W$102,W35)</f>
        <v>1</v>
      </c>
      <c r="Y35" s="134">
        <f>IF(X35&gt;0,SUM(H35:H38),"no tie")</f>
        <v>5</v>
      </c>
      <c r="Z35" s="3">
        <f t="shared" si="1"/>
        <v>5</v>
      </c>
      <c r="AA35" s="12" t="str">
        <f t="shared" si="2"/>
        <v>ok</v>
      </c>
    </row>
    <row r="36" spans="1:27" ht="12.75" customHeight="1" x14ac:dyDescent="0.25">
      <c r="A36" s="171"/>
      <c r="B36" s="223"/>
      <c r="C36" s="46" t="s">
        <v>157</v>
      </c>
      <c r="D36" s="174"/>
      <c r="E36" s="174"/>
      <c r="F36" s="174"/>
      <c r="G36" s="10">
        <v>6</v>
      </c>
      <c r="H36" s="4"/>
      <c r="I36" s="4"/>
      <c r="J36" s="4"/>
      <c r="K36" s="4"/>
      <c r="L36" s="42">
        <f t="shared" si="0"/>
        <v>30</v>
      </c>
      <c r="M36" s="144"/>
      <c r="N36" s="144"/>
      <c r="O36" s="144"/>
      <c r="P36" s="147"/>
      <c r="Q36" s="104"/>
      <c r="R36" s="144"/>
      <c r="S36" s="144"/>
      <c r="T36" s="147"/>
      <c r="U36" s="132"/>
      <c r="V36" s="6" t="e">
        <f>_xlfn.RANK.EQ(#REF!,#REF!)</f>
        <v>#REF!</v>
      </c>
      <c r="W36" s="110"/>
      <c r="X36" s="113"/>
      <c r="Y36" s="135"/>
      <c r="Z36" s="3">
        <f t="shared" si="1"/>
        <v>0</v>
      </c>
      <c r="AA36" s="12" t="str">
        <f t="shared" si="2"/>
        <v>ok</v>
      </c>
    </row>
    <row r="37" spans="1:27" ht="12.75" customHeight="1" x14ac:dyDescent="0.25">
      <c r="A37" s="171"/>
      <c r="B37" s="223"/>
      <c r="C37" s="62" t="s">
        <v>158</v>
      </c>
      <c r="D37" s="174"/>
      <c r="E37" s="174"/>
      <c r="F37" s="174"/>
      <c r="G37" s="10">
        <v>6</v>
      </c>
      <c r="H37" s="4">
        <v>0</v>
      </c>
      <c r="I37" s="4">
        <v>1</v>
      </c>
      <c r="J37" s="4">
        <v>1</v>
      </c>
      <c r="K37" s="4"/>
      <c r="L37" s="42">
        <f t="shared" si="0"/>
        <v>48</v>
      </c>
      <c r="M37" s="144"/>
      <c r="N37" s="144"/>
      <c r="O37" s="144"/>
      <c r="P37" s="147"/>
      <c r="Q37" s="104"/>
      <c r="R37" s="144"/>
      <c r="S37" s="144"/>
      <c r="T37" s="147"/>
      <c r="U37" s="132"/>
      <c r="V37" s="6" t="e">
        <f>_xlfn.RANK.EQ(#REF!,#REF!)</f>
        <v>#REF!</v>
      </c>
      <c r="W37" s="110"/>
      <c r="X37" s="113"/>
      <c r="Y37" s="135"/>
      <c r="Z37" s="3">
        <f t="shared" si="1"/>
        <v>2</v>
      </c>
      <c r="AA37" s="12" t="str">
        <f t="shared" si="2"/>
        <v>ok</v>
      </c>
    </row>
    <row r="38" spans="1:27" ht="13.5" customHeight="1" thickBot="1" x14ac:dyDescent="0.3">
      <c r="A38" s="172"/>
      <c r="B38" s="224"/>
      <c r="C38" s="62" t="s">
        <v>218</v>
      </c>
      <c r="D38" s="175"/>
      <c r="E38" s="175"/>
      <c r="F38" s="175"/>
      <c r="G38" s="11">
        <v>6</v>
      </c>
      <c r="H38" s="5">
        <v>4</v>
      </c>
      <c r="I38" s="5">
        <v>2</v>
      </c>
      <c r="J38" s="5"/>
      <c r="K38" s="5"/>
      <c r="L38" s="43">
        <f t="shared" si="0"/>
        <v>90</v>
      </c>
      <c r="M38" s="145"/>
      <c r="N38" s="145"/>
      <c r="O38" s="145"/>
      <c r="P38" s="148"/>
      <c r="Q38" s="105"/>
      <c r="R38" s="145"/>
      <c r="S38" s="145"/>
      <c r="T38" s="148"/>
      <c r="U38" s="133"/>
      <c r="V38" s="7" t="e">
        <f>_xlfn.RANK.EQ(#REF!,#REF!)</f>
        <v>#REF!</v>
      </c>
      <c r="W38" s="111"/>
      <c r="X38" s="114"/>
      <c r="Y38" s="136"/>
      <c r="Z38" s="3">
        <f t="shared" si="1"/>
        <v>6</v>
      </c>
      <c r="AA38" s="12" t="str">
        <f t="shared" si="2"/>
        <v>ok</v>
      </c>
    </row>
    <row r="39" spans="1:27" ht="12.75" customHeight="1" x14ac:dyDescent="0.3">
      <c r="A39" s="182">
        <v>10</v>
      </c>
      <c r="B39" s="215" t="s">
        <v>159</v>
      </c>
      <c r="C39" s="85" t="s">
        <v>160</v>
      </c>
      <c r="D39" s="179">
        <v>209.83</v>
      </c>
      <c r="E39" s="179">
        <v>999</v>
      </c>
      <c r="F39" s="179">
        <v>80.819999999999993</v>
      </c>
      <c r="G39" s="14">
        <v>6</v>
      </c>
      <c r="H39" s="13">
        <v>0</v>
      </c>
      <c r="I39" s="13">
        <v>8</v>
      </c>
      <c r="J39" s="13"/>
      <c r="K39" s="13"/>
      <c r="L39" s="44">
        <f t="shared" si="0"/>
        <v>110</v>
      </c>
      <c r="M39" s="155">
        <f t="shared" ref="M39:O39" si="59">D39</f>
        <v>209.83</v>
      </c>
      <c r="N39" s="155">
        <f t="shared" si="59"/>
        <v>999</v>
      </c>
      <c r="O39" s="155">
        <f t="shared" si="59"/>
        <v>80.819999999999993</v>
      </c>
      <c r="P39" s="158">
        <f>SUM(L39:L42)</f>
        <v>255</v>
      </c>
      <c r="Q39" s="161">
        <f t="shared" ref="Q39" si="60">RANK(M39,M$3:M$102,1)</f>
        <v>22</v>
      </c>
      <c r="R39" s="155">
        <f t="shared" ref="R39" si="61">RANK(N39,N$3:N$102,1)</f>
        <v>20</v>
      </c>
      <c r="S39" s="155">
        <f t="shared" ref="S39" si="62">RANK(O39,O$3:O$102,1)</f>
        <v>17</v>
      </c>
      <c r="T39" s="158">
        <f t="shared" ref="T39" si="63">RANK(P39,P$3:P$102)</f>
        <v>11</v>
      </c>
      <c r="U39" s="164">
        <f>T39+S39+Q39+R39</f>
        <v>70</v>
      </c>
      <c r="V39" s="15" t="e">
        <f>_xlfn.RANK.EQ(#REF!,#REF!)</f>
        <v>#REF!</v>
      </c>
      <c r="W39" s="109">
        <f t="shared" ref="W39" si="64">RANK(U39,$U$3:$U$102,1)</f>
        <v>18</v>
      </c>
      <c r="X39" s="112">
        <f t="shared" ref="X39" si="65">COUNTIF($W$3:$W$102,W39)</f>
        <v>1</v>
      </c>
      <c r="Y39" s="167">
        <f>IF(X39&gt;0,SUM(H39:H42),"no tie")</f>
        <v>7</v>
      </c>
      <c r="Z39" s="3">
        <f t="shared" si="1"/>
        <v>8</v>
      </c>
      <c r="AA39" s="12" t="str">
        <f t="shared" si="2"/>
        <v>ok</v>
      </c>
    </row>
    <row r="40" spans="1:27" ht="12.75" customHeight="1" x14ac:dyDescent="0.25">
      <c r="A40" s="183"/>
      <c r="B40" s="216"/>
      <c r="C40" s="47" t="s">
        <v>161</v>
      </c>
      <c r="D40" s="180"/>
      <c r="E40" s="180"/>
      <c r="F40" s="180"/>
      <c r="G40" s="14">
        <v>5</v>
      </c>
      <c r="H40" s="16"/>
      <c r="I40" s="16"/>
      <c r="J40" s="16"/>
      <c r="K40" s="16"/>
      <c r="L40" s="44">
        <f t="shared" si="0"/>
        <v>25</v>
      </c>
      <c r="M40" s="156"/>
      <c r="N40" s="156"/>
      <c r="O40" s="156"/>
      <c r="P40" s="159"/>
      <c r="Q40" s="162"/>
      <c r="R40" s="156"/>
      <c r="S40" s="156"/>
      <c r="T40" s="159"/>
      <c r="U40" s="165"/>
      <c r="V40" s="17" t="e">
        <f>_xlfn.RANK.EQ(#REF!,#REF!)</f>
        <v>#REF!</v>
      </c>
      <c r="W40" s="110"/>
      <c r="X40" s="113"/>
      <c r="Y40" s="168"/>
      <c r="Z40" s="3">
        <f t="shared" si="1"/>
        <v>0</v>
      </c>
      <c r="AA40" s="12" t="str">
        <f t="shared" si="2"/>
        <v>ok</v>
      </c>
    </row>
    <row r="41" spans="1:27" ht="12.75" customHeight="1" x14ac:dyDescent="0.25">
      <c r="A41" s="183"/>
      <c r="B41" s="216"/>
      <c r="C41" s="47" t="s">
        <v>162</v>
      </c>
      <c r="D41" s="180"/>
      <c r="E41" s="180"/>
      <c r="F41" s="180"/>
      <c r="G41" s="14">
        <v>6</v>
      </c>
      <c r="H41" s="16">
        <v>7</v>
      </c>
      <c r="I41" s="16">
        <v>1</v>
      </c>
      <c r="J41" s="16"/>
      <c r="K41" s="16"/>
      <c r="L41" s="44">
        <f t="shared" si="0"/>
        <v>110</v>
      </c>
      <c r="M41" s="156"/>
      <c r="N41" s="156"/>
      <c r="O41" s="156"/>
      <c r="P41" s="159"/>
      <c r="Q41" s="162"/>
      <c r="R41" s="156"/>
      <c r="S41" s="156"/>
      <c r="T41" s="159"/>
      <c r="U41" s="165"/>
      <c r="V41" s="17" t="e">
        <f>_xlfn.RANK.EQ(#REF!,#REF!)</f>
        <v>#REF!</v>
      </c>
      <c r="W41" s="110"/>
      <c r="X41" s="113"/>
      <c r="Y41" s="168"/>
      <c r="Z41" s="3">
        <f t="shared" si="1"/>
        <v>8</v>
      </c>
      <c r="AA41" s="12" t="str">
        <f t="shared" si="2"/>
        <v>ok</v>
      </c>
    </row>
    <row r="42" spans="1:27" ht="13.5" customHeight="1" thickBot="1" x14ac:dyDescent="0.3">
      <c r="A42" s="184"/>
      <c r="B42" s="217"/>
      <c r="C42" s="48" t="s">
        <v>226</v>
      </c>
      <c r="D42" s="181"/>
      <c r="E42" s="181"/>
      <c r="F42" s="181"/>
      <c r="G42" s="19">
        <v>2</v>
      </c>
      <c r="H42" s="18"/>
      <c r="I42" s="18"/>
      <c r="J42" s="18"/>
      <c r="K42" s="18"/>
      <c r="L42" s="45">
        <f t="shared" si="0"/>
        <v>10</v>
      </c>
      <c r="M42" s="157"/>
      <c r="N42" s="157"/>
      <c r="O42" s="157"/>
      <c r="P42" s="160"/>
      <c r="Q42" s="163"/>
      <c r="R42" s="157"/>
      <c r="S42" s="157"/>
      <c r="T42" s="160"/>
      <c r="U42" s="166"/>
      <c r="V42" s="20" t="e">
        <f>_xlfn.RANK.EQ(#REF!,#REF!)</f>
        <v>#REF!</v>
      </c>
      <c r="W42" s="111"/>
      <c r="X42" s="114"/>
      <c r="Y42" s="169"/>
      <c r="Z42" s="3">
        <f t="shared" si="1"/>
        <v>0</v>
      </c>
      <c r="AA42" s="12" t="str">
        <f t="shared" si="2"/>
        <v>ok</v>
      </c>
    </row>
    <row r="43" spans="1:27" ht="12.75" customHeight="1" x14ac:dyDescent="0.3">
      <c r="A43" s="170">
        <v>11</v>
      </c>
      <c r="B43" s="222" t="s">
        <v>163</v>
      </c>
      <c r="C43" s="71" t="s">
        <v>164</v>
      </c>
      <c r="D43" s="173">
        <v>138.33000000000001</v>
      </c>
      <c r="E43" s="173">
        <v>999</v>
      </c>
      <c r="F43" s="173">
        <v>43.36</v>
      </c>
      <c r="G43" s="10">
        <v>6</v>
      </c>
      <c r="H43" s="9">
        <v>1</v>
      </c>
      <c r="I43" s="9">
        <v>2</v>
      </c>
      <c r="J43" s="9"/>
      <c r="K43" s="9"/>
      <c r="L43" s="41">
        <f t="shared" ref="L43:L50" si="66">(G43*5+H43*10+I43*10+J43*8+K43*5)</f>
        <v>60</v>
      </c>
      <c r="M43" s="143">
        <f t="shared" ref="M43:O43" si="67">D43</f>
        <v>138.33000000000001</v>
      </c>
      <c r="N43" s="143">
        <f t="shared" si="67"/>
        <v>999</v>
      </c>
      <c r="O43" s="143">
        <f t="shared" si="67"/>
        <v>43.36</v>
      </c>
      <c r="P43" s="146">
        <f>SUM(L43:L46)</f>
        <v>190</v>
      </c>
      <c r="Q43" s="103">
        <f t="shared" ref="Q43" si="68">RANK(M43,M$3:M$102,1)</f>
        <v>15</v>
      </c>
      <c r="R43" s="143">
        <f t="shared" ref="R43" si="69">RANK(N43,N$3:N$102,1)</f>
        <v>20</v>
      </c>
      <c r="S43" s="143">
        <f t="shared" ref="S43" si="70">RANK(O43,O$3:O$102,1)</f>
        <v>12</v>
      </c>
      <c r="T43" s="146">
        <f t="shared" ref="T43" si="71">RANK(P43,P$3:P$102)</f>
        <v>17</v>
      </c>
      <c r="U43" s="131">
        <f>T43+S43+Q43+R43</f>
        <v>64</v>
      </c>
      <c r="V43" s="8" t="e">
        <f>_xlfn.RANK.EQ(#REF!,#REF!)</f>
        <v>#REF!</v>
      </c>
      <c r="W43" s="109">
        <f t="shared" ref="W43" si="72">RANK(U43,$U$3:$U$102,1)</f>
        <v>17</v>
      </c>
      <c r="X43" s="112">
        <f t="shared" ref="X43" si="73">COUNTIF($W$3:$W$102,W43)</f>
        <v>1</v>
      </c>
      <c r="Y43" s="134">
        <f>IF(X43&gt;0,SUM(H43:H46),"no tie")</f>
        <v>2</v>
      </c>
      <c r="Z43" s="3">
        <f t="shared" ref="Z43:Z78" si="74">SUM(H43:K43)</f>
        <v>3</v>
      </c>
      <c r="AA43" s="12" t="str">
        <f t="shared" ref="AA43:AA78" si="75">IF(G43&lt;6,IF(SUM(H43:K43)&gt;0,"Error","ok"),"ok")</f>
        <v>ok</v>
      </c>
    </row>
    <row r="44" spans="1:27" ht="12.75" customHeight="1" x14ac:dyDescent="0.25">
      <c r="A44" s="171"/>
      <c r="B44" s="223"/>
      <c r="C44" s="46" t="s">
        <v>165</v>
      </c>
      <c r="D44" s="174"/>
      <c r="E44" s="174"/>
      <c r="F44" s="174"/>
      <c r="G44" s="10">
        <v>6</v>
      </c>
      <c r="H44" s="4">
        <v>1</v>
      </c>
      <c r="I44" s="4">
        <v>2</v>
      </c>
      <c r="J44" s="4"/>
      <c r="K44" s="4"/>
      <c r="L44" s="42">
        <f t="shared" si="66"/>
        <v>60</v>
      </c>
      <c r="M44" s="144"/>
      <c r="N44" s="144"/>
      <c r="O44" s="144"/>
      <c r="P44" s="147"/>
      <c r="Q44" s="104"/>
      <c r="R44" s="144"/>
      <c r="S44" s="144"/>
      <c r="T44" s="147"/>
      <c r="U44" s="132"/>
      <c r="V44" s="6" t="e">
        <f>_xlfn.RANK.EQ(#REF!,#REF!)</f>
        <v>#REF!</v>
      </c>
      <c r="W44" s="110"/>
      <c r="X44" s="113"/>
      <c r="Y44" s="135"/>
      <c r="Z44" s="3">
        <f t="shared" si="74"/>
        <v>3</v>
      </c>
      <c r="AA44" s="12" t="str">
        <f t="shared" si="75"/>
        <v>ok</v>
      </c>
    </row>
    <row r="45" spans="1:27" ht="12.75" customHeight="1" x14ac:dyDescent="0.25">
      <c r="A45" s="171"/>
      <c r="B45" s="223"/>
      <c r="C45" s="46" t="s">
        <v>238</v>
      </c>
      <c r="D45" s="174"/>
      <c r="E45" s="174"/>
      <c r="F45" s="174"/>
      <c r="G45" s="10">
        <v>6</v>
      </c>
      <c r="H45" s="4"/>
      <c r="I45" s="4"/>
      <c r="J45" s="4"/>
      <c r="K45" s="4"/>
      <c r="L45" s="42">
        <f t="shared" si="66"/>
        <v>30</v>
      </c>
      <c r="M45" s="144"/>
      <c r="N45" s="144"/>
      <c r="O45" s="144"/>
      <c r="P45" s="147"/>
      <c r="Q45" s="104"/>
      <c r="R45" s="144"/>
      <c r="S45" s="144"/>
      <c r="T45" s="147"/>
      <c r="U45" s="132"/>
      <c r="V45" s="6" t="e">
        <f>_xlfn.RANK.EQ(#REF!,#REF!)</f>
        <v>#REF!</v>
      </c>
      <c r="W45" s="110"/>
      <c r="X45" s="113"/>
      <c r="Y45" s="135"/>
      <c r="Z45" s="3">
        <f t="shared" si="74"/>
        <v>0</v>
      </c>
      <c r="AA45" s="12" t="str">
        <f t="shared" si="75"/>
        <v>ok</v>
      </c>
    </row>
    <row r="46" spans="1:27" ht="13.5" customHeight="1" thickBot="1" x14ac:dyDescent="0.3">
      <c r="A46" s="172"/>
      <c r="B46" s="224"/>
      <c r="C46" s="53" t="s">
        <v>166</v>
      </c>
      <c r="D46" s="175"/>
      <c r="E46" s="175"/>
      <c r="F46" s="175"/>
      <c r="G46" s="11">
        <v>6</v>
      </c>
      <c r="H46" s="5">
        <v>0</v>
      </c>
      <c r="I46" s="5">
        <v>1</v>
      </c>
      <c r="J46" s="5"/>
      <c r="K46" s="5"/>
      <c r="L46" s="43">
        <f t="shared" si="66"/>
        <v>40</v>
      </c>
      <c r="M46" s="145"/>
      <c r="N46" s="145"/>
      <c r="O46" s="145"/>
      <c r="P46" s="148"/>
      <c r="Q46" s="105"/>
      <c r="R46" s="145"/>
      <c r="S46" s="145"/>
      <c r="T46" s="148"/>
      <c r="U46" s="133"/>
      <c r="V46" s="7" t="e">
        <f>_xlfn.RANK.EQ(#REF!,#REF!)</f>
        <v>#REF!</v>
      </c>
      <c r="W46" s="111"/>
      <c r="X46" s="114"/>
      <c r="Y46" s="136"/>
      <c r="Z46" s="3">
        <f t="shared" si="74"/>
        <v>1</v>
      </c>
      <c r="AA46" s="12" t="str">
        <f t="shared" si="75"/>
        <v>ok</v>
      </c>
    </row>
    <row r="47" spans="1:27" ht="12.75" customHeight="1" x14ac:dyDescent="0.3">
      <c r="A47" s="182">
        <v>12</v>
      </c>
      <c r="B47" s="215" t="s">
        <v>167</v>
      </c>
      <c r="C47" s="70" t="s">
        <v>168</v>
      </c>
      <c r="D47" s="179">
        <v>161.52000000000001</v>
      </c>
      <c r="E47" s="179">
        <v>71.44</v>
      </c>
      <c r="F47" s="179">
        <v>97.02</v>
      </c>
      <c r="G47" s="14">
        <v>6</v>
      </c>
      <c r="H47" s="13">
        <v>2</v>
      </c>
      <c r="I47" s="13">
        <v>1</v>
      </c>
      <c r="J47" s="13"/>
      <c r="K47" s="13"/>
      <c r="L47" s="44">
        <f t="shared" si="66"/>
        <v>60</v>
      </c>
      <c r="M47" s="155">
        <f t="shared" ref="M47:O47" si="76">D47</f>
        <v>161.52000000000001</v>
      </c>
      <c r="N47" s="155">
        <f t="shared" si="76"/>
        <v>71.44</v>
      </c>
      <c r="O47" s="155">
        <f t="shared" si="76"/>
        <v>97.02</v>
      </c>
      <c r="P47" s="158">
        <f>SUM(L47:L50)</f>
        <v>176</v>
      </c>
      <c r="Q47" s="161">
        <f t="shared" ref="Q47" si="77">RANK(M47,M$3:M$102,1)</f>
        <v>18</v>
      </c>
      <c r="R47" s="155">
        <f t="shared" ref="R47" si="78">RANK(N47,N$3:N$102,1)</f>
        <v>18</v>
      </c>
      <c r="S47" s="155">
        <f t="shared" ref="S47" si="79">RANK(O47,O$3:O$102,1)</f>
        <v>21</v>
      </c>
      <c r="T47" s="158">
        <f t="shared" ref="T47" si="80">RANK(P47,P$3:P$102)</f>
        <v>18</v>
      </c>
      <c r="U47" s="164">
        <f>T47+S47+Q47+R47</f>
        <v>75</v>
      </c>
      <c r="V47" s="15" t="e">
        <f>_xlfn.RANK.EQ(#REF!,#REF!)</f>
        <v>#REF!</v>
      </c>
      <c r="W47" s="109">
        <f t="shared" ref="W47" si="81">RANK(U47,$U$3:$U$102,1)</f>
        <v>19</v>
      </c>
      <c r="X47" s="112">
        <f t="shared" ref="X47" si="82">COUNTIF($W$3:$W$102,W47)</f>
        <v>1</v>
      </c>
      <c r="Y47" s="167">
        <f>IF(X47&gt;0,SUM(H47:H50),"no tie")</f>
        <v>3</v>
      </c>
      <c r="Z47" s="3">
        <f t="shared" si="74"/>
        <v>3</v>
      </c>
      <c r="AA47" s="12" t="str">
        <f t="shared" si="75"/>
        <v>ok</v>
      </c>
    </row>
    <row r="48" spans="1:27" ht="12.75" customHeight="1" x14ac:dyDescent="0.25">
      <c r="A48" s="183"/>
      <c r="B48" s="216"/>
      <c r="C48" s="47" t="s">
        <v>169</v>
      </c>
      <c r="D48" s="180"/>
      <c r="E48" s="180"/>
      <c r="F48" s="180"/>
      <c r="G48" s="14">
        <v>6</v>
      </c>
      <c r="H48" s="16">
        <v>1</v>
      </c>
      <c r="I48" s="16">
        <v>0</v>
      </c>
      <c r="J48" s="16">
        <v>2</v>
      </c>
      <c r="K48" s="16"/>
      <c r="L48" s="44">
        <f t="shared" si="66"/>
        <v>56</v>
      </c>
      <c r="M48" s="156"/>
      <c r="N48" s="156"/>
      <c r="O48" s="156"/>
      <c r="P48" s="159"/>
      <c r="Q48" s="162"/>
      <c r="R48" s="156"/>
      <c r="S48" s="156"/>
      <c r="T48" s="159"/>
      <c r="U48" s="165"/>
      <c r="V48" s="17" t="e">
        <f>_xlfn.RANK.EQ(#REF!,#REF!)</f>
        <v>#REF!</v>
      </c>
      <c r="W48" s="110"/>
      <c r="X48" s="113"/>
      <c r="Y48" s="168"/>
      <c r="Z48" s="3">
        <f t="shared" si="74"/>
        <v>3</v>
      </c>
      <c r="AA48" s="12" t="str">
        <f t="shared" si="75"/>
        <v>ok</v>
      </c>
    </row>
    <row r="49" spans="1:27" ht="12.75" customHeight="1" x14ac:dyDescent="0.25">
      <c r="A49" s="183"/>
      <c r="B49" s="216"/>
      <c r="C49" s="47" t="s">
        <v>227</v>
      </c>
      <c r="D49" s="180"/>
      <c r="E49" s="180"/>
      <c r="F49" s="180"/>
      <c r="G49" s="14">
        <v>6</v>
      </c>
      <c r="H49" s="16">
        <v>0</v>
      </c>
      <c r="I49" s="16">
        <v>1</v>
      </c>
      <c r="J49" s="16"/>
      <c r="K49" s="16"/>
      <c r="L49" s="44">
        <f t="shared" si="66"/>
        <v>40</v>
      </c>
      <c r="M49" s="156"/>
      <c r="N49" s="156"/>
      <c r="O49" s="156"/>
      <c r="P49" s="159"/>
      <c r="Q49" s="162"/>
      <c r="R49" s="156"/>
      <c r="S49" s="156"/>
      <c r="T49" s="159"/>
      <c r="U49" s="165"/>
      <c r="V49" s="17" t="e">
        <f>_xlfn.RANK.EQ(#REF!,#REF!)</f>
        <v>#REF!</v>
      </c>
      <c r="W49" s="110"/>
      <c r="X49" s="113"/>
      <c r="Y49" s="168"/>
      <c r="Z49" s="3">
        <f t="shared" si="74"/>
        <v>1</v>
      </c>
      <c r="AA49" s="12" t="str">
        <f t="shared" si="75"/>
        <v>ok</v>
      </c>
    </row>
    <row r="50" spans="1:27" ht="13.5" customHeight="1" thickBot="1" x14ac:dyDescent="0.3">
      <c r="A50" s="184"/>
      <c r="B50" s="217"/>
      <c r="C50" s="83" t="s">
        <v>237</v>
      </c>
      <c r="D50" s="181"/>
      <c r="E50" s="181"/>
      <c r="F50" s="181"/>
      <c r="G50" s="19">
        <v>4</v>
      </c>
      <c r="H50" s="18"/>
      <c r="I50" s="18"/>
      <c r="J50" s="18"/>
      <c r="K50" s="18"/>
      <c r="L50" s="45">
        <f t="shared" si="66"/>
        <v>20</v>
      </c>
      <c r="M50" s="157"/>
      <c r="N50" s="157"/>
      <c r="O50" s="157"/>
      <c r="P50" s="160"/>
      <c r="Q50" s="163"/>
      <c r="R50" s="157"/>
      <c r="S50" s="157"/>
      <c r="T50" s="160"/>
      <c r="U50" s="166"/>
      <c r="V50" s="20" t="e">
        <f>_xlfn.RANK.EQ(#REF!,#REF!)</f>
        <v>#REF!</v>
      </c>
      <c r="W50" s="111"/>
      <c r="X50" s="114"/>
      <c r="Y50" s="169"/>
      <c r="Z50" s="3">
        <f t="shared" si="74"/>
        <v>0</v>
      </c>
      <c r="AA50" s="12" t="str">
        <f t="shared" si="75"/>
        <v>ok</v>
      </c>
    </row>
    <row r="51" spans="1:27" ht="12.75" customHeight="1" x14ac:dyDescent="0.3">
      <c r="A51" s="170">
        <v>13</v>
      </c>
      <c r="B51" s="222" t="s">
        <v>170</v>
      </c>
      <c r="C51" s="71" t="s">
        <v>171</v>
      </c>
      <c r="D51" s="173">
        <v>103.16</v>
      </c>
      <c r="E51" s="173">
        <v>33.82</v>
      </c>
      <c r="F51" s="173">
        <v>25.52</v>
      </c>
      <c r="G51" s="10">
        <v>6</v>
      </c>
      <c r="H51" s="9">
        <v>0</v>
      </c>
      <c r="I51" s="9">
        <v>3</v>
      </c>
      <c r="J51" s="9"/>
      <c r="K51" s="9"/>
      <c r="L51" s="41">
        <f t="shared" ref="L51:L58" si="83">(G51*5+H51*10+I51*10+J51*8+K51*5)</f>
        <v>60</v>
      </c>
      <c r="M51" s="143">
        <f t="shared" ref="M51:O51" si="84">D51</f>
        <v>103.16</v>
      </c>
      <c r="N51" s="143">
        <f t="shared" si="84"/>
        <v>33.82</v>
      </c>
      <c r="O51" s="143">
        <f t="shared" si="84"/>
        <v>25.52</v>
      </c>
      <c r="P51" s="146">
        <f>SUM(L51:L54)</f>
        <v>288</v>
      </c>
      <c r="Q51" s="103">
        <f t="shared" ref="Q51" si="85">RANK(M51,M$3:M$102,1)</f>
        <v>10</v>
      </c>
      <c r="R51" s="143">
        <f t="shared" ref="R51" si="86">RANK(N51,N$3:N$102,1)</f>
        <v>11</v>
      </c>
      <c r="S51" s="143">
        <f t="shared" ref="S51" si="87">RANK(O51,O$3:O$102,1)</f>
        <v>7</v>
      </c>
      <c r="T51" s="146">
        <f t="shared" ref="T51" si="88">RANK(P51,P$3:P$102)</f>
        <v>9</v>
      </c>
      <c r="U51" s="131">
        <f>T51+S51+Q51+R51</f>
        <v>37</v>
      </c>
      <c r="V51" s="8" t="e">
        <f>_xlfn.RANK.EQ(#REF!,#REF!)</f>
        <v>#REF!</v>
      </c>
      <c r="W51" s="109">
        <f t="shared" ref="W51" si="89">RANK(U51,$U$3:$U$102,1)</f>
        <v>8</v>
      </c>
      <c r="X51" s="112">
        <f t="shared" ref="X51" si="90">COUNTIF($W$3:$W$102,W51)</f>
        <v>2</v>
      </c>
      <c r="Y51" s="134">
        <f>IF(X51&gt;0,SUM(H51:H54),"no tie")</f>
        <v>1</v>
      </c>
      <c r="Z51" s="3">
        <f t="shared" si="74"/>
        <v>3</v>
      </c>
      <c r="AA51" s="12" t="str">
        <f t="shared" si="75"/>
        <v>ok</v>
      </c>
    </row>
    <row r="52" spans="1:27" ht="12.75" customHeight="1" x14ac:dyDescent="0.25">
      <c r="A52" s="171"/>
      <c r="B52" s="223"/>
      <c r="C52" s="46" t="s">
        <v>172</v>
      </c>
      <c r="D52" s="174"/>
      <c r="E52" s="174"/>
      <c r="F52" s="174"/>
      <c r="G52" s="10">
        <v>6</v>
      </c>
      <c r="H52" s="4">
        <v>1</v>
      </c>
      <c r="I52" s="4">
        <v>6</v>
      </c>
      <c r="J52" s="4"/>
      <c r="K52" s="4"/>
      <c r="L52" s="42">
        <f t="shared" si="83"/>
        <v>100</v>
      </c>
      <c r="M52" s="144"/>
      <c r="N52" s="144"/>
      <c r="O52" s="144"/>
      <c r="P52" s="147"/>
      <c r="Q52" s="104"/>
      <c r="R52" s="144"/>
      <c r="S52" s="144"/>
      <c r="T52" s="147"/>
      <c r="U52" s="132"/>
      <c r="V52" s="6" t="e">
        <f>_xlfn.RANK.EQ(#REF!,#REF!)</f>
        <v>#REF!</v>
      </c>
      <c r="W52" s="110"/>
      <c r="X52" s="113"/>
      <c r="Y52" s="135"/>
      <c r="Z52" s="3">
        <f t="shared" si="74"/>
        <v>7</v>
      </c>
      <c r="AA52" s="12" t="str">
        <f t="shared" si="75"/>
        <v>ok</v>
      </c>
    </row>
    <row r="53" spans="1:27" ht="12.75" customHeight="1" x14ac:dyDescent="0.25">
      <c r="A53" s="171"/>
      <c r="B53" s="223"/>
      <c r="C53" s="46" t="s">
        <v>173</v>
      </c>
      <c r="D53" s="174"/>
      <c r="E53" s="174"/>
      <c r="F53" s="174"/>
      <c r="G53" s="10">
        <v>6</v>
      </c>
      <c r="H53" s="4">
        <v>0</v>
      </c>
      <c r="I53" s="4">
        <v>3</v>
      </c>
      <c r="J53" s="4">
        <v>1</v>
      </c>
      <c r="K53" s="4"/>
      <c r="L53" s="42">
        <f t="shared" si="83"/>
        <v>68</v>
      </c>
      <c r="M53" s="144"/>
      <c r="N53" s="144"/>
      <c r="O53" s="144"/>
      <c r="P53" s="147"/>
      <c r="Q53" s="104"/>
      <c r="R53" s="144"/>
      <c r="S53" s="144"/>
      <c r="T53" s="147"/>
      <c r="U53" s="132"/>
      <c r="V53" s="6" t="e">
        <f>_xlfn.RANK.EQ(#REF!,#REF!)</f>
        <v>#REF!</v>
      </c>
      <c r="W53" s="110"/>
      <c r="X53" s="113"/>
      <c r="Y53" s="135"/>
      <c r="Z53" s="3">
        <f t="shared" si="74"/>
        <v>4</v>
      </c>
      <c r="AA53" s="12" t="str">
        <f t="shared" si="75"/>
        <v>ok</v>
      </c>
    </row>
    <row r="54" spans="1:27" ht="13.5" customHeight="1" thickBot="1" x14ac:dyDescent="0.3">
      <c r="A54" s="172"/>
      <c r="B54" s="224"/>
      <c r="C54" s="53" t="s">
        <v>174</v>
      </c>
      <c r="D54" s="175"/>
      <c r="E54" s="175"/>
      <c r="F54" s="175"/>
      <c r="G54" s="11">
        <v>6</v>
      </c>
      <c r="H54" s="5">
        <v>0</v>
      </c>
      <c r="I54" s="5">
        <v>3</v>
      </c>
      <c r="J54" s="5"/>
      <c r="K54" s="5"/>
      <c r="L54" s="43">
        <f t="shared" si="83"/>
        <v>60</v>
      </c>
      <c r="M54" s="145"/>
      <c r="N54" s="145"/>
      <c r="O54" s="145"/>
      <c r="P54" s="148"/>
      <c r="Q54" s="105"/>
      <c r="R54" s="145"/>
      <c r="S54" s="145"/>
      <c r="T54" s="148"/>
      <c r="U54" s="133"/>
      <c r="V54" s="7" t="e">
        <f>_xlfn.RANK.EQ(#REF!,#REF!)</f>
        <v>#REF!</v>
      </c>
      <c r="W54" s="111"/>
      <c r="X54" s="114"/>
      <c r="Y54" s="136"/>
      <c r="Z54" s="3">
        <f t="shared" si="74"/>
        <v>3</v>
      </c>
      <c r="AA54" s="12" t="str">
        <f t="shared" si="75"/>
        <v>ok</v>
      </c>
    </row>
    <row r="55" spans="1:27" ht="12.75" customHeight="1" x14ac:dyDescent="0.3">
      <c r="A55" s="182">
        <v>14</v>
      </c>
      <c r="B55" s="215" t="s">
        <v>175</v>
      </c>
      <c r="C55" s="70" t="s">
        <v>209</v>
      </c>
      <c r="D55" s="179">
        <v>119</v>
      </c>
      <c r="E55" s="179">
        <v>26.44</v>
      </c>
      <c r="F55" s="179">
        <v>49.37</v>
      </c>
      <c r="G55" s="14">
        <v>6</v>
      </c>
      <c r="H55" s="13">
        <v>4</v>
      </c>
      <c r="I55" s="13">
        <v>4</v>
      </c>
      <c r="J55" s="13"/>
      <c r="K55" s="13"/>
      <c r="L55" s="44">
        <f t="shared" si="83"/>
        <v>110</v>
      </c>
      <c r="M55" s="155">
        <f t="shared" ref="M55:O55" si="91">D55</f>
        <v>119</v>
      </c>
      <c r="N55" s="155">
        <f t="shared" si="91"/>
        <v>26.44</v>
      </c>
      <c r="O55" s="155">
        <f t="shared" si="91"/>
        <v>49.37</v>
      </c>
      <c r="P55" s="158">
        <f>SUM(L55:L58)</f>
        <v>263</v>
      </c>
      <c r="Q55" s="161">
        <f t="shared" ref="Q55" si="92">RANK(M55,M$3:M$102,1)</f>
        <v>12</v>
      </c>
      <c r="R55" s="155">
        <f t="shared" ref="R55" si="93">RANK(N55,N$3:N$102,1)</f>
        <v>8</v>
      </c>
      <c r="S55" s="155">
        <f t="shared" ref="S55" si="94">RANK(O55,O$3:O$102,1)</f>
        <v>13</v>
      </c>
      <c r="T55" s="158">
        <f t="shared" ref="T55" si="95">RANK(P55,P$3:P$102)</f>
        <v>10</v>
      </c>
      <c r="U55" s="164">
        <f>T55+S55+Q55+R55</f>
        <v>43</v>
      </c>
      <c r="V55" s="15" t="e">
        <f>_xlfn.RANK.EQ(#REF!,#REF!)</f>
        <v>#REF!</v>
      </c>
      <c r="W55" s="109">
        <f t="shared" ref="W55" si="96">RANK(U55,$U$3:$U$102,1)</f>
        <v>10</v>
      </c>
      <c r="X55" s="112">
        <f t="shared" ref="X55" si="97">COUNTIF($W$3:$W$102,W55)</f>
        <v>2</v>
      </c>
      <c r="Y55" s="167">
        <f>IF(X55&gt;0,SUM(H55:H58),"no tie")</f>
        <v>4</v>
      </c>
      <c r="Z55" s="3">
        <f t="shared" si="74"/>
        <v>8</v>
      </c>
      <c r="AA55" s="12" t="str">
        <f t="shared" si="75"/>
        <v>ok</v>
      </c>
    </row>
    <row r="56" spans="1:27" ht="12.75" customHeight="1" x14ac:dyDescent="0.25">
      <c r="A56" s="183"/>
      <c r="B56" s="216"/>
      <c r="C56" s="47" t="s">
        <v>210</v>
      </c>
      <c r="D56" s="180"/>
      <c r="E56" s="180"/>
      <c r="F56" s="180"/>
      <c r="G56" s="14">
        <v>4</v>
      </c>
      <c r="H56" s="16"/>
      <c r="I56" s="16"/>
      <c r="J56" s="16"/>
      <c r="K56" s="16"/>
      <c r="L56" s="44">
        <f t="shared" si="83"/>
        <v>20</v>
      </c>
      <c r="M56" s="156"/>
      <c r="N56" s="156"/>
      <c r="O56" s="156"/>
      <c r="P56" s="159"/>
      <c r="Q56" s="162"/>
      <c r="R56" s="156"/>
      <c r="S56" s="156"/>
      <c r="T56" s="159"/>
      <c r="U56" s="165"/>
      <c r="V56" s="17" t="e">
        <f>_xlfn.RANK.EQ(#REF!,#REF!)</f>
        <v>#REF!</v>
      </c>
      <c r="W56" s="110"/>
      <c r="X56" s="113"/>
      <c r="Y56" s="168"/>
      <c r="Z56" s="3">
        <f t="shared" si="74"/>
        <v>0</v>
      </c>
      <c r="AA56" s="12" t="str">
        <f t="shared" si="75"/>
        <v>ok</v>
      </c>
    </row>
    <row r="57" spans="1:27" ht="12.75" customHeight="1" x14ac:dyDescent="0.25">
      <c r="A57" s="183"/>
      <c r="B57" s="216"/>
      <c r="C57" s="47" t="s">
        <v>211</v>
      </c>
      <c r="D57" s="180"/>
      <c r="E57" s="180"/>
      <c r="F57" s="180"/>
      <c r="G57" s="14">
        <v>6</v>
      </c>
      <c r="H57" s="16">
        <v>0</v>
      </c>
      <c r="I57" s="16">
        <v>3</v>
      </c>
      <c r="J57" s="16"/>
      <c r="K57" s="16"/>
      <c r="L57" s="44">
        <f t="shared" si="83"/>
        <v>60</v>
      </c>
      <c r="M57" s="156"/>
      <c r="N57" s="156"/>
      <c r="O57" s="156"/>
      <c r="P57" s="159"/>
      <c r="Q57" s="162"/>
      <c r="R57" s="156"/>
      <c r="S57" s="156"/>
      <c r="T57" s="159"/>
      <c r="U57" s="165"/>
      <c r="V57" s="17" t="e">
        <f>_xlfn.RANK.EQ(#REF!,#REF!)</f>
        <v>#REF!</v>
      </c>
      <c r="W57" s="110"/>
      <c r="X57" s="113"/>
      <c r="Y57" s="168"/>
      <c r="Z57" s="3">
        <f t="shared" si="74"/>
        <v>3</v>
      </c>
      <c r="AA57" s="12" t="str">
        <f t="shared" si="75"/>
        <v>ok</v>
      </c>
    </row>
    <row r="58" spans="1:27" ht="13.5" customHeight="1" thickBot="1" x14ac:dyDescent="0.3">
      <c r="A58" s="184"/>
      <c r="B58" s="217"/>
      <c r="C58" s="48" t="s">
        <v>212</v>
      </c>
      <c r="D58" s="181"/>
      <c r="E58" s="181"/>
      <c r="F58" s="181"/>
      <c r="G58" s="19">
        <v>6</v>
      </c>
      <c r="H58" s="18">
        <v>0</v>
      </c>
      <c r="I58" s="18">
        <v>3</v>
      </c>
      <c r="J58" s="18">
        <v>1</v>
      </c>
      <c r="K58" s="18">
        <v>1</v>
      </c>
      <c r="L58" s="45">
        <f t="shared" si="83"/>
        <v>73</v>
      </c>
      <c r="M58" s="157"/>
      <c r="N58" s="157"/>
      <c r="O58" s="157"/>
      <c r="P58" s="160"/>
      <c r="Q58" s="163"/>
      <c r="R58" s="157"/>
      <c r="S58" s="157"/>
      <c r="T58" s="160"/>
      <c r="U58" s="166"/>
      <c r="V58" s="20" t="e">
        <f>_xlfn.RANK.EQ(#REF!,#REF!)</f>
        <v>#REF!</v>
      </c>
      <c r="W58" s="111"/>
      <c r="X58" s="114"/>
      <c r="Y58" s="169"/>
      <c r="Z58" s="3">
        <f t="shared" si="74"/>
        <v>5</v>
      </c>
      <c r="AA58" s="12" t="str">
        <f t="shared" si="75"/>
        <v>ok</v>
      </c>
    </row>
    <row r="59" spans="1:27" ht="12.75" customHeight="1" x14ac:dyDescent="0.3">
      <c r="A59" s="170">
        <v>15</v>
      </c>
      <c r="B59" s="222" t="s">
        <v>176</v>
      </c>
      <c r="C59" s="71" t="s">
        <v>197</v>
      </c>
      <c r="D59" s="124">
        <v>144.47</v>
      </c>
      <c r="E59" s="124">
        <v>50.23</v>
      </c>
      <c r="F59" s="124">
        <v>58.99</v>
      </c>
      <c r="G59" s="55">
        <v>6</v>
      </c>
      <c r="H59" s="56">
        <v>1</v>
      </c>
      <c r="I59" s="56">
        <v>4</v>
      </c>
      <c r="J59" s="56"/>
      <c r="K59" s="56"/>
      <c r="L59" s="57">
        <f t="shared" ref="L59:L66" si="98">(G59*5+H59*10+I59*10+J59*8+K59*5)</f>
        <v>80</v>
      </c>
      <c r="M59" s="125">
        <f t="shared" ref="M59" si="99">D59</f>
        <v>144.47</v>
      </c>
      <c r="N59" s="125">
        <f t="shared" ref="N59" si="100">E59</f>
        <v>50.23</v>
      </c>
      <c r="O59" s="125">
        <f t="shared" ref="O59" si="101">F59</f>
        <v>58.99</v>
      </c>
      <c r="P59" s="128">
        <f>SUM(L59:L62)</f>
        <v>304</v>
      </c>
      <c r="Q59" s="103">
        <f t="shared" ref="Q59" si="102">RANK(M59,M$3:M$102,1)</f>
        <v>16</v>
      </c>
      <c r="R59" s="143">
        <f t="shared" ref="R59" si="103">RANK(N59,N$3:N$102,1)</f>
        <v>15</v>
      </c>
      <c r="S59" s="143">
        <f t="shared" ref="S59" si="104">RANK(O59,O$3:O$102,1)</f>
        <v>15</v>
      </c>
      <c r="T59" s="146">
        <f t="shared" ref="T59" si="105">RANK(P59,P$3:P$102)</f>
        <v>8</v>
      </c>
      <c r="U59" s="106">
        <f>T59+S59+Q59+R59</f>
        <v>54</v>
      </c>
      <c r="V59" s="17"/>
      <c r="W59" s="109">
        <f t="shared" ref="W59" si="106">RANK(U59,$U$3:$U$102,1)</f>
        <v>15</v>
      </c>
      <c r="X59" s="112">
        <f t="shared" ref="X59" si="107">COUNTIF($W$3:$W$102,W59)</f>
        <v>1</v>
      </c>
      <c r="Y59" s="134">
        <f>IF(X59&gt;0,SUM(H59:H62),"no tie")</f>
        <v>3</v>
      </c>
      <c r="Z59" s="3">
        <f t="shared" si="74"/>
        <v>5</v>
      </c>
      <c r="AA59" s="12" t="str">
        <f t="shared" si="75"/>
        <v>ok</v>
      </c>
    </row>
    <row r="60" spans="1:27" ht="12.75" customHeight="1" x14ac:dyDescent="0.25">
      <c r="A60" s="171"/>
      <c r="B60" s="223"/>
      <c r="C60" s="46" t="s">
        <v>206</v>
      </c>
      <c r="D60" s="122"/>
      <c r="E60" s="122"/>
      <c r="F60" s="122"/>
      <c r="G60" s="55">
        <v>6</v>
      </c>
      <c r="H60" s="58">
        <v>2</v>
      </c>
      <c r="I60" s="58">
        <v>1</v>
      </c>
      <c r="J60" s="58"/>
      <c r="K60" s="58"/>
      <c r="L60" s="57">
        <f t="shared" si="98"/>
        <v>60</v>
      </c>
      <c r="M60" s="126"/>
      <c r="N60" s="126"/>
      <c r="O60" s="126"/>
      <c r="P60" s="129"/>
      <c r="Q60" s="104"/>
      <c r="R60" s="144"/>
      <c r="S60" s="144"/>
      <c r="T60" s="147"/>
      <c r="U60" s="107"/>
      <c r="V60" s="17"/>
      <c r="W60" s="110"/>
      <c r="X60" s="113"/>
      <c r="Y60" s="135"/>
      <c r="Z60" s="3">
        <f t="shared" si="74"/>
        <v>3</v>
      </c>
      <c r="AA60" s="12" t="str">
        <f t="shared" si="75"/>
        <v>ok</v>
      </c>
    </row>
    <row r="61" spans="1:27" ht="12.75" customHeight="1" x14ac:dyDescent="0.25">
      <c r="A61" s="171"/>
      <c r="B61" s="223"/>
      <c r="C61" s="46" t="s">
        <v>207</v>
      </c>
      <c r="D61" s="122"/>
      <c r="E61" s="122"/>
      <c r="F61" s="122"/>
      <c r="G61" s="55">
        <v>6</v>
      </c>
      <c r="H61" s="58">
        <v>0</v>
      </c>
      <c r="I61" s="58">
        <v>2</v>
      </c>
      <c r="J61" s="58">
        <v>1</v>
      </c>
      <c r="K61" s="58"/>
      <c r="L61" s="57">
        <f t="shared" si="98"/>
        <v>58</v>
      </c>
      <c r="M61" s="126"/>
      <c r="N61" s="126"/>
      <c r="O61" s="126"/>
      <c r="P61" s="129"/>
      <c r="Q61" s="104"/>
      <c r="R61" s="144"/>
      <c r="S61" s="144"/>
      <c r="T61" s="147"/>
      <c r="U61" s="107"/>
      <c r="V61" s="17"/>
      <c r="W61" s="110"/>
      <c r="X61" s="113"/>
      <c r="Y61" s="135"/>
      <c r="Z61" s="3">
        <f t="shared" si="74"/>
        <v>3</v>
      </c>
      <c r="AA61" s="12" t="str">
        <f t="shared" si="75"/>
        <v>ok</v>
      </c>
    </row>
    <row r="62" spans="1:27" ht="13.5" customHeight="1" thickBot="1" x14ac:dyDescent="0.3">
      <c r="A62" s="172"/>
      <c r="B62" s="224"/>
      <c r="C62" s="53" t="s">
        <v>208</v>
      </c>
      <c r="D62" s="123"/>
      <c r="E62" s="123"/>
      <c r="F62" s="123"/>
      <c r="G62" s="59">
        <v>6</v>
      </c>
      <c r="H62" s="60">
        <v>0</v>
      </c>
      <c r="I62" s="60">
        <v>6</v>
      </c>
      <c r="J62" s="60">
        <v>2</v>
      </c>
      <c r="K62" s="60"/>
      <c r="L62" s="61">
        <f t="shared" si="98"/>
        <v>106</v>
      </c>
      <c r="M62" s="127"/>
      <c r="N62" s="127"/>
      <c r="O62" s="127"/>
      <c r="P62" s="130"/>
      <c r="Q62" s="105"/>
      <c r="R62" s="145"/>
      <c r="S62" s="145"/>
      <c r="T62" s="148"/>
      <c r="U62" s="108"/>
      <c r="V62" s="17"/>
      <c r="W62" s="111"/>
      <c r="X62" s="114"/>
      <c r="Y62" s="136"/>
      <c r="Z62" s="3">
        <f t="shared" si="74"/>
        <v>8</v>
      </c>
      <c r="AA62" s="12" t="str">
        <f t="shared" si="75"/>
        <v>ok</v>
      </c>
    </row>
    <row r="63" spans="1:27" ht="14.5" customHeight="1" x14ac:dyDescent="0.25">
      <c r="A63" s="182">
        <v>16</v>
      </c>
      <c r="B63" s="216" t="s">
        <v>177</v>
      </c>
      <c r="C63" s="82" t="s">
        <v>92</v>
      </c>
      <c r="D63" s="180">
        <v>199.42</v>
      </c>
      <c r="E63" s="180">
        <v>49.14</v>
      </c>
      <c r="F63" s="180">
        <v>133.31</v>
      </c>
      <c r="G63" s="14">
        <v>2</v>
      </c>
      <c r="H63" s="16"/>
      <c r="I63" s="16"/>
      <c r="J63" s="16"/>
      <c r="K63" s="16"/>
      <c r="L63" s="44">
        <f t="shared" si="98"/>
        <v>10</v>
      </c>
      <c r="M63" s="156">
        <f t="shared" ref="M63" si="108">D63</f>
        <v>199.42</v>
      </c>
      <c r="N63" s="156">
        <f t="shared" ref="N63" si="109">E63</f>
        <v>49.14</v>
      </c>
      <c r="O63" s="156">
        <f t="shared" ref="O63" si="110">F63</f>
        <v>133.31</v>
      </c>
      <c r="P63" s="159">
        <f>SUM(L63:L66)</f>
        <v>128</v>
      </c>
      <c r="Q63" s="161">
        <f t="shared" ref="Q63" si="111">RANK(M63,M$3:M$102,1)</f>
        <v>21</v>
      </c>
      <c r="R63" s="155">
        <f t="shared" ref="R63" si="112">RANK(N63,N$3:N$102,1)</f>
        <v>14</v>
      </c>
      <c r="S63" s="155">
        <f t="shared" ref="S63" si="113">RANK(O63,O$3:O$102,1)</f>
        <v>23</v>
      </c>
      <c r="T63" s="158">
        <f t="shared" ref="T63" si="114">RANK(P63,P$3:P$102)</f>
        <v>22</v>
      </c>
      <c r="U63" s="165">
        <f>T63+S63+Q63+R63</f>
        <v>80</v>
      </c>
      <c r="V63" s="17"/>
      <c r="W63" s="109">
        <f t="shared" ref="W63" si="115">RANK(U63,$U$3:$U$102,1)</f>
        <v>21</v>
      </c>
      <c r="X63" s="112">
        <f t="shared" ref="X63" si="116">COUNTIF($W$3:$W$102,W63)</f>
        <v>2</v>
      </c>
      <c r="Y63" s="168">
        <f>IF(X63&gt;0,SUM(H63:H66),"no tie")</f>
        <v>3</v>
      </c>
      <c r="Z63" s="3">
        <f t="shared" si="74"/>
        <v>0</v>
      </c>
      <c r="AA63" s="12" t="str">
        <f t="shared" si="75"/>
        <v>ok</v>
      </c>
    </row>
    <row r="64" spans="1:27" ht="12.75" customHeight="1" x14ac:dyDescent="0.25">
      <c r="A64" s="183"/>
      <c r="B64" s="216"/>
      <c r="C64" s="72" t="s">
        <v>203</v>
      </c>
      <c r="D64" s="180"/>
      <c r="E64" s="180"/>
      <c r="F64" s="180"/>
      <c r="G64" s="14">
        <v>6</v>
      </c>
      <c r="H64" s="16">
        <v>1</v>
      </c>
      <c r="I64" s="16"/>
      <c r="J64" s="16"/>
      <c r="K64" s="16"/>
      <c r="L64" s="44">
        <f t="shared" si="98"/>
        <v>40</v>
      </c>
      <c r="M64" s="156"/>
      <c r="N64" s="156"/>
      <c r="O64" s="156"/>
      <c r="P64" s="159"/>
      <c r="Q64" s="162"/>
      <c r="R64" s="156"/>
      <c r="S64" s="156"/>
      <c r="T64" s="159"/>
      <c r="U64" s="165"/>
      <c r="V64" s="17"/>
      <c r="W64" s="110"/>
      <c r="X64" s="113"/>
      <c r="Y64" s="168"/>
      <c r="Z64" s="3">
        <f t="shared" si="74"/>
        <v>1</v>
      </c>
      <c r="AA64" s="12" t="str">
        <f t="shared" si="75"/>
        <v>ok</v>
      </c>
    </row>
    <row r="65" spans="1:27" ht="12.65" customHeight="1" x14ac:dyDescent="0.25">
      <c r="A65" s="183"/>
      <c r="B65" s="216"/>
      <c r="C65" s="72" t="s">
        <v>204</v>
      </c>
      <c r="D65" s="180"/>
      <c r="E65" s="180"/>
      <c r="F65" s="180"/>
      <c r="G65" s="14">
        <v>6</v>
      </c>
      <c r="H65" s="16">
        <v>2</v>
      </c>
      <c r="I65" s="16">
        <v>0</v>
      </c>
      <c r="J65" s="16">
        <v>1</v>
      </c>
      <c r="K65" s="16"/>
      <c r="L65" s="44">
        <f t="shared" si="98"/>
        <v>58</v>
      </c>
      <c r="M65" s="156"/>
      <c r="N65" s="156"/>
      <c r="O65" s="156"/>
      <c r="P65" s="159"/>
      <c r="Q65" s="162"/>
      <c r="R65" s="156"/>
      <c r="S65" s="156"/>
      <c r="T65" s="159"/>
      <c r="U65" s="165"/>
      <c r="V65" s="17"/>
      <c r="W65" s="110"/>
      <c r="X65" s="113"/>
      <c r="Y65" s="168"/>
      <c r="Z65" s="3">
        <f t="shared" si="74"/>
        <v>3</v>
      </c>
      <c r="AA65" s="12" t="str">
        <f t="shared" si="75"/>
        <v>ok</v>
      </c>
    </row>
    <row r="66" spans="1:27" ht="13.5" customHeight="1" thickBot="1" x14ac:dyDescent="0.3">
      <c r="A66" s="184"/>
      <c r="B66" s="217"/>
      <c r="C66" s="73" t="s">
        <v>205</v>
      </c>
      <c r="D66" s="181"/>
      <c r="E66" s="181"/>
      <c r="F66" s="181"/>
      <c r="G66" s="19">
        <v>4</v>
      </c>
      <c r="H66" s="18"/>
      <c r="I66" s="18"/>
      <c r="J66" s="18"/>
      <c r="K66" s="18"/>
      <c r="L66" s="45">
        <f t="shared" si="98"/>
        <v>20</v>
      </c>
      <c r="M66" s="157"/>
      <c r="N66" s="157"/>
      <c r="O66" s="157"/>
      <c r="P66" s="160"/>
      <c r="Q66" s="163"/>
      <c r="R66" s="157"/>
      <c r="S66" s="157"/>
      <c r="T66" s="160"/>
      <c r="U66" s="166"/>
      <c r="V66" s="17"/>
      <c r="W66" s="111"/>
      <c r="X66" s="114"/>
      <c r="Y66" s="169"/>
      <c r="Z66" s="3">
        <f t="shared" si="74"/>
        <v>0</v>
      </c>
      <c r="AA66" s="12" t="str">
        <f t="shared" si="75"/>
        <v>ok</v>
      </c>
    </row>
    <row r="67" spans="1:27" ht="13.5" customHeight="1" x14ac:dyDescent="0.25">
      <c r="A67" s="171">
        <v>17</v>
      </c>
      <c r="B67" s="220" t="s">
        <v>243</v>
      </c>
      <c r="C67" s="62" t="s">
        <v>60</v>
      </c>
      <c r="D67" s="174">
        <v>999</v>
      </c>
      <c r="E67" s="174">
        <v>999</v>
      </c>
      <c r="F67" s="174">
        <v>999</v>
      </c>
      <c r="G67" s="10">
        <v>5</v>
      </c>
      <c r="H67" s="4"/>
      <c r="I67" s="4"/>
      <c r="J67" s="4"/>
      <c r="K67" s="4"/>
      <c r="L67" s="42">
        <f t="shared" ref="L67:L74" si="117">(G67*5+H67*10+I67*10+J67*8+K67*5)</f>
        <v>25</v>
      </c>
      <c r="M67" s="126">
        <f t="shared" ref="M67:O67" si="118">D67</f>
        <v>999</v>
      </c>
      <c r="N67" s="126">
        <f t="shared" si="118"/>
        <v>999</v>
      </c>
      <c r="O67" s="126">
        <f t="shared" si="118"/>
        <v>999</v>
      </c>
      <c r="P67" s="129">
        <f>SUM(L67:L70)</f>
        <v>248</v>
      </c>
      <c r="Q67" s="103">
        <f t="shared" ref="Q67" si="119">RANK(M67,M$3:M$102,1)</f>
        <v>24</v>
      </c>
      <c r="R67" s="143">
        <f t="shared" ref="R67" si="120">RANK(N67,N$3:N$102,1)</f>
        <v>20</v>
      </c>
      <c r="S67" s="143">
        <f t="shared" ref="S67" si="121">RANK(O67,O$3:O$102,1)</f>
        <v>24</v>
      </c>
      <c r="T67" s="146">
        <f t="shared" ref="T67" si="122">RANK(P67,P$3:P$102)</f>
        <v>13</v>
      </c>
      <c r="U67" s="107">
        <f>T67+S67+Q67+R67</f>
        <v>81</v>
      </c>
      <c r="V67" s="88" t="e">
        <f>_xlfn.RANK.EQ(#REF!,#REF!)</f>
        <v>#REF!</v>
      </c>
      <c r="W67" s="109">
        <f t="shared" ref="W67" si="123">RANK(U67,$U$3:$U$102,1)</f>
        <v>23</v>
      </c>
      <c r="X67" s="112">
        <f t="shared" ref="X67" si="124">COUNTIF($W$3:$W$102,W67)</f>
        <v>1</v>
      </c>
      <c r="Y67" s="116">
        <f>IF(X67&gt;0,SUM(H67:H70),"no tie")</f>
        <v>3</v>
      </c>
      <c r="Z67" s="3">
        <f t="shared" si="74"/>
        <v>0</v>
      </c>
      <c r="AA67" s="12" t="str">
        <f t="shared" si="75"/>
        <v>ok</v>
      </c>
    </row>
    <row r="68" spans="1:27" ht="12.75" customHeight="1" x14ac:dyDescent="0.25">
      <c r="A68" s="171"/>
      <c r="B68" s="220"/>
      <c r="C68" s="62" t="s">
        <v>178</v>
      </c>
      <c r="D68" s="174"/>
      <c r="E68" s="174"/>
      <c r="F68" s="174"/>
      <c r="G68" s="10">
        <v>6</v>
      </c>
      <c r="H68" s="4">
        <v>3</v>
      </c>
      <c r="I68" s="4">
        <v>3</v>
      </c>
      <c r="J68" s="4">
        <v>1</v>
      </c>
      <c r="K68" s="4"/>
      <c r="L68" s="42">
        <f t="shared" si="117"/>
        <v>98</v>
      </c>
      <c r="M68" s="126"/>
      <c r="N68" s="126"/>
      <c r="O68" s="126"/>
      <c r="P68" s="129"/>
      <c r="Q68" s="104"/>
      <c r="R68" s="144"/>
      <c r="S68" s="144"/>
      <c r="T68" s="147"/>
      <c r="U68" s="107"/>
      <c r="V68" s="88" t="e">
        <f>_xlfn.RANK.EQ(#REF!,#REF!)</f>
        <v>#REF!</v>
      </c>
      <c r="W68" s="110"/>
      <c r="X68" s="113"/>
      <c r="Y68" s="116"/>
      <c r="Z68" s="3">
        <f t="shared" si="74"/>
        <v>7</v>
      </c>
      <c r="AA68" s="12" t="str">
        <f t="shared" si="75"/>
        <v>ok</v>
      </c>
    </row>
    <row r="69" spans="1:27" ht="12.75" customHeight="1" x14ac:dyDescent="0.25">
      <c r="A69" s="171"/>
      <c r="B69" s="220"/>
      <c r="C69" s="62" t="s">
        <v>62</v>
      </c>
      <c r="D69" s="174"/>
      <c r="E69" s="174"/>
      <c r="F69" s="174"/>
      <c r="G69" s="10">
        <v>6</v>
      </c>
      <c r="H69" s="4">
        <v>0</v>
      </c>
      <c r="I69" s="4">
        <v>7</v>
      </c>
      <c r="J69" s="4"/>
      <c r="K69" s="4"/>
      <c r="L69" s="42">
        <f t="shared" si="117"/>
        <v>100</v>
      </c>
      <c r="M69" s="126"/>
      <c r="N69" s="126"/>
      <c r="O69" s="126"/>
      <c r="P69" s="129"/>
      <c r="Q69" s="104"/>
      <c r="R69" s="144"/>
      <c r="S69" s="144"/>
      <c r="T69" s="147"/>
      <c r="U69" s="107"/>
      <c r="V69" s="88"/>
      <c r="W69" s="110"/>
      <c r="X69" s="113"/>
      <c r="Y69" s="116"/>
      <c r="Z69" s="3">
        <f t="shared" si="74"/>
        <v>7</v>
      </c>
      <c r="AA69" s="90" t="s">
        <v>228</v>
      </c>
    </row>
    <row r="70" spans="1:27" ht="13.5" customHeight="1" thickBot="1" x14ac:dyDescent="0.3">
      <c r="A70" s="172"/>
      <c r="B70" s="221"/>
      <c r="C70" s="63" t="s">
        <v>179</v>
      </c>
      <c r="D70" s="175"/>
      <c r="E70" s="175"/>
      <c r="F70" s="175"/>
      <c r="G70" s="11">
        <v>5</v>
      </c>
      <c r="H70" s="5"/>
      <c r="I70" s="5"/>
      <c r="J70" s="5"/>
      <c r="K70" s="5"/>
      <c r="L70" s="43">
        <f t="shared" si="117"/>
        <v>25</v>
      </c>
      <c r="M70" s="127"/>
      <c r="N70" s="127"/>
      <c r="O70" s="127"/>
      <c r="P70" s="130"/>
      <c r="Q70" s="105"/>
      <c r="R70" s="145"/>
      <c r="S70" s="145"/>
      <c r="T70" s="148"/>
      <c r="U70" s="108"/>
      <c r="V70" s="89" t="e">
        <f>_xlfn.RANK.EQ(#REF!,#REF!)</f>
        <v>#REF!</v>
      </c>
      <c r="W70" s="111"/>
      <c r="X70" s="114"/>
      <c r="Y70" s="117"/>
      <c r="Z70" s="3">
        <f t="shared" si="74"/>
        <v>0</v>
      </c>
      <c r="AA70" s="12" t="str">
        <f t="shared" si="75"/>
        <v>ok</v>
      </c>
    </row>
    <row r="71" spans="1:27" ht="12.75" customHeight="1" x14ac:dyDescent="0.25">
      <c r="A71" s="182">
        <v>18</v>
      </c>
      <c r="B71" s="215" t="s">
        <v>180</v>
      </c>
      <c r="C71" s="54" t="s">
        <v>181</v>
      </c>
      <c r="D71" s="179">
        <v>137.9</v>
      </c>
      <c r="E71" s="179">
        <v>57.03</v>
      </c>
      <c r="F71" s="179">
        <v>82.86</v>
      </c>
      <c r="G71" s="14">
        <v>6</v>
      </c>
      <c r="H71" s="13">
        <v>0</v>
      </c>
      <c r="I71" s="13">
        <v>4</v>
      </c>
      <c r="J71" s="13">
        <v>2</v>
      </c>
      <c r="K71" s="13"/>
      <c r="L71" s="44">
        <f t="shared" si="117"/>
        <v>86</v>
      </c>
      <c r="M71" s="155">
        <f t="shared" ref="M71:O71" si="125">D71</f>
        <v>137.9</v>
      </c>
      <c r="N71" s="155">
        <f t="shared" si="125"/>
        <v>57.03</v>
      </c>
      <c r="O71" s="155">
        <f t="shared" si="125"/>
        <v>82.86</v>
      </c>
      <c r="P71" s="158">
        <f>SUM(L71:L74)</f>
        <v>246</v>
      </c>
      <c r="Q71" s="161">
        <f t="shared" ref="Q71" si="126">RANK(M71,M$3:M$102,1)</f>
        <v>14</v>
      </c>
      <c r="R71" s="155">
        <f t="shared" ref="R71" si="127">RANK(N71,N$3:N$102,1)</f>
        <v>16</v>
      </c>
      <c r="S71" s="155">
        <f t="shared" ref="S71" si="128">RANK(O71,O$3:O$102,1)</f>
        <v>18</v>
      </c>
      <c r="T71" s="158">
        <f t="shared" ref="T71" si="129">RANK(P71,P$3:P$102)</f>
        <v>15</v>
      </c>
      <c r="U71" s="164">
        <f>T71+S71+Q71+R71</f>
        <v>63</v>
      </c>
      <c r="V71" s="15" t="e">
        <f>_xlfn.RANK.EQ(#REF!,#REF!)</f>
        <v>#REF!</v>
      </c>
      <c r="W71" s="109">
        <f t="shared" ref="W71" si="130">RANK(U71,$U$3:$U$102,1)</f>
        <v>16</v>
      </c>
      <c r="X71" s="112">
        <f t="shared" ref="X71" si="131">COUNTIF($W$3:$W$102,W71)</f>
        <v>1</v>
      </c>
      <c r="Y71" s="167">
        <f>IF(X71&gt;0,SUM(H71:H74),"no tie")</f>
        <v>4</v>
      </c>
      <c r="Z71" s="3">
        <f t="shared" si="74"/>
        <v>6</v>
      </c>
      <c r="AA71" s="12" t="str">
        <f t="shared" si="75"/>
        <v>ok</v>
      </c>
    </row>
    <row r="72" spans="1:27" ht="12.75" customHeight="1" x14ac:dyDescent="0.25">
      <c r="A72" s="183"/>
      <c r="B72" s="225"/>
      <c r="C72" s="47" t="s">
        <v>182</v>
      </c>
      <c r="D72" s="180"/>
      <c r="E72" s="180"/>
      <c r="F72" s="180"/>
      <c r="G72" s="14">
        <v>5</v>
      </c>
      <c r="H72" s="16"/>
      <c r="I72" s="16"/>
      <c r="J72" s="16"/>
      <c r="K72" s="16"/>
      <c r="L72" s="44">
        <f t="shared" si="117"/>
        <v>25</v>
      </c>
      <c r="M72" s="156"/>
      <c r="N72" s="156"/>
      <c r="O72" s="156"/>
      <c r="P72" s="159"/>
      <c r="Q72" s="162"/>
      <c r="R72" s="156"/>
      <c r="S72" s="156"/>
      <c r="T72" s="159"/>
      <c r="U72" s="165"/>
      <c r="V72" s="17" t="e">
        <f>_xlfn.RANK.EQ(#REF!,#REF!)</f>
        <v>#REF!</v>
      </c>
      <c r="W72" s="110"/>
      <c r="X72" s="113"/>
      <c r="Y72" s="168"/>
      <c r="Z72" s="3">
        <f t="shared" si="74"/>
        <v>0</v>
      </c>
      <c r="AA72" s="12" t="str">
        <f t="shared" si="75"/>
        <v>ok</v>
      </c>
    </row>
    <row r="73" spans="1:27" ht="12.75" customHeight="1" x14ac:dyDescent="0.25">
      <c r="A73" s="183"/>
      <c r="B73" s="225"/>
      <c r="C73" s="47" t="s">
        <v>183</v>
      </c>
      <c r="D73" s="180"/>
      <c r="E73" s="180"/>
      <c r="F73" s="180"/>
      <c r="G73" s="14">
        <v>5</v>
      </c>
      <c r="H73" s="16"/>
      <c r="I73" s="16"/>
      <c r="J73" s="16"/>
      <c r="K73" s="16"/>
      <c r="L73" s="44">
        <f t="shared" si="117"/>
        <v>25</v>
      </c>
      <c r="M73" s="156"/>
      <c r="N73" s="156"/>
      <c r="O73" s="156"/>
      <c r="P73" s="159"/>
      <c r="Q73" s="162"/>
      <c r="R73" s="156"/>
      <c r="S73" s="156"/>
      <c r="T73" s="159"/>
      <c r="U73" s="165"/>
      <c r="V73" s="17" t="e">
        <f>_xlfn.RANK.EQ(#REF!,#REF!)</f>
        <v>#REF!</v>
      </c>
      <c r="W73" s="110"/>
      <c r="X73" s="113"/>
      <c r="Y73" s="168"/>
      <c r="Z73" s="3">
        <f t="shared" si="74"/>
        <v>0</v>
      </c>
      <c r="AA73" s="12" t="str">
        <f t="shared" si="75"/>
        <v>ok</v>
      </c>
    </row>
    <row r="74" spans="1:27" ht="13.5" customHeight="1" thickBot="1" x14ac:dyDescent="0.3">
      <c r="A74" s="184"/>
      <c r="B74" s="226"/>
      <c r="C74" s="48" t="s">
        <v>184</v>
      </c>
      <c r="D74" s="181"/>
      <c r="E74" s="181"/>
      <c r="F74" s="181"/>
      <c r="G74" s="19">
        <v>6</v>
      </c>
      <c r="H74" s="18">
        <v>4</v>
      </c>
      <c r="I74" s="18">
        <v>4</v>
      </c>
      <c r="J74" s="18"/>
      <c r="K74" s="18"/>
      <c r="L74" s="45">
        <f t="shared" si="117"/>
        <v>110</v>
      </c>
      <c r="M74" s="157"/>
      <c r="N74" s="157"/>
      <c r="O74" s="157"/>
      <c r="P74" s="160"/>
      <c r="Q74" s="163"/>
      <c r="R74" s="157"/>
      <c r="S74" s="157"/>
      <c r="T74" s="160"/>
      <c r="U74" s="166"/>
      <c r="V74" s="20" t="e">
        <f>_xlfn.RANK.EQ(#REF!,#REF!)</f>
        <v>#REF!</v>
      </c>
      <c r="W74" s="111"/>
      <c r="X74" s="114"/>
      <c r="Y74" s="169"/>
      <c r="Z74" s="3">
        <f t="shared" si="74"/>
        <v>8</v>
      </c>
      <c r="AA74" s="12" t="str">
        <f t="shared" si="75"/>
        <v>ok</v>
      </c>
    </row>
    <row r="75" spans="1:27" ht="12.75" customHeight="1" x14ac:dyDescent="0.25">
      <c r="A75" s="170">
        <v>19</v>
      </c>
      <c r="B75" s="218" t="s">
        <v>185</v>
      </c>
      <c r="C75" s="52" t="s">
        <v>186</v>
      </c>
      <c r="D75" s="173">
        <v>135.16</v>
      </c>
      <c r="E75" s="173">
        <v>33.78</v>
      </c>
      <c r="F75" s="173">
        <v>37.130000000000003</v>
      </c>
      <c r="G75" s="10">
        <v>6</v>
      </c>
      <c r="H75" s="49">
        <v>0</v>
      </c>
      <c r="I75" s="49">
        <v>2</v>
      </c>
      <c r="J75" s="49">
        <v>1</v>
      </c>
      <c r="K75" s="9"/>
      <c r="L75" s="41">
        <f t="shared" ref="L75:L78" si="132">(G75*5+H75*10+I75*10+J75*8+K75*5)</f>
        <v>58</v>
      </c>
      <c r="M75" s="143">
        <f t="shared" ref="M75:O75" si="133">D75</f>
        <v>135.16</v>
      </c>
      <c r="N75" s="143">
        <f t="shared" si="133"/>
        <v>33.78</v>
      </c>
      <c r="O75" s="143">
        <f t="shared" si="133"/>
        <v>37.130000000000003</v>
      </c>
      <c r="P75" s="146">
        <f>SUM(L75:L78)</f>
        <v>249</v>
      </c>
      <c r="Q75" s="103">
        <f t="shared" ref="Q75" si="134">RANK(M75,M$3:M$102,1)</f>
        <v>13</v>
      </c>
      <c r="R75" s="143">
        <f t="shared" ref="R75" si="135">RANK(N75,N$3:N$102,1)</f>
        <v>10</v>
      </c>
      <c r="S75" s="143">
        <f t="shared" ref="S75" si="136">RANK(O75,O$3:O$102,1)</f>
        <v>11</v>
      </c>
      <c r="T75" s="146">
        <f t="shared" ref="T75" si="137">RANK(P75,P$3:P$102)</f>
        <v>12</v>
      </c>
      <c r="U75" s="131">
        <f>T75+S75+Q75+R75</f>
        <v>46</v>
      </c>
      <c r="V75" s="8" t="e">
        <f>_xlfn.RANK.EQ(#REF!,#REF!)</f>
        <v>#REF!</v>
      </c>
      <c r="W75" s="109">
        <f t="shared" ref="W75" si="138">RANK(U75,$U$3:$U$102,1)</f>
        <v>12</v>
      </c>
      <c r="X75" s="112">
        <f t="shared" ref="X75" si="139">COUNTIF($W$3:$W$102,W75)</f>
        <v>1</v>
      </c>
      <c r="Y75" s="134">
        <f>IF(X75&gt;0,SUM(H75:H78),"no tie")</f>
        <v>4</v>
      </c>
      <c r="Z75" s="3">
        <f t="shared" si="74"/>
        <v>3</v>
      </c>
      <c r="AA75" s="12" t="str">
        <f t="shared" si="75"/>
        <v>ok</v>
      </c>
    </row>
    <row r="76" spans="1:27" ht="12.75" customHeight="1" x14ac:dyDescent="0.25">
      <c r="A76" s="171"/>
      <c r="B76" s="174"/>
      <c r="C76" s="46" t="s">
        <v>187</v>
      </c>
      <c r="D76" s="174"/>
      <c r="E76" s="174"/>
      <c r="F76" s="174"/>
      <c r="G76" s="10">
        <v>6</v>
      </c>
      <c r="H76" s="4">
        <v>0</v>
      </c>
      <c r="I76" s="4">
        <v>1</v>
      </c>
      <c r="J76" s="4">
        <v>2</v>
      </c>
      <c r="K76" s="4"/>
      <c r="L76" s="42">
        <f t="shared" si="132"/>
        <v>56</v>
      </c>
      <c r="M76" s="144"/>
      <c r="N76" s="144"/>
      <c r="O76" s="144"/>
      <c r="P76" s="147"/>
      <c r="Q76" s="104"/>
      <c r="R76" s="144"/>
      <c r="S76" s="144"/>
      <c r="T76" s="147"/>
      <c r="U76" s="132"/>
      <c r="V76" s="6" t="e">
        <f>_xlfn.RANK.EQ(#REF!,#REF!)</f>
        <v>#REF!</v>
      </c>
      <c r="W76" s="110"/>
      <c r="X76" s="113"/>
      <c r="Y76" s="135"/>
      <c r="Z76" s="3">
        <f t="shared" si="74"/>
        <v>3</v>
      </c>
      <c r="AA76" s="12" t="str">
        <f t="shared" si="75"/>
        <v>ok</v>
      </c>
    </row>
    <row r="77" spans="1:27" ht="12.75" customHeight="1" x14ac:dyDescent="0.25">
      <c r="A77" s="171"/>
      <c r="B77" s="174"/>
      <c r="C77" s="46" t="s">
        <v>188</v>
      </c>
      <c r="D77" s="174"/>
      <c r="E77" s="174"/>
      <c r="F77" s="174"/>
      <c r="G77" s="10">
        <v>6</v>
      </c>
      <c r="H77" s="4">
        <v>4</v>
      </c>
      <c r="I77" s="4">
        <v>4</v>
      </c>
      <c r="J77" s="4"/>
      <c r="K77" s="4"/>
      <c r="L77" s="42">
        <f t="shared" si="132"/>
        <v>110</v>
      </c>
      <c r="M77" s="144"/>
      <c r="N77" s="144"/>
      <c r="O77" s="144"/>
      <c r="P77" s="147"/>
      <c r="Q77" s="104"/>
      <c r="R77" s="144"/>
      <c r="S77" s="144"/>
      <c r="T77" s="147"/>
      <c r="U77" s="132"/>
      <c r="V77" s="6" t="e">
        <f>_xlfn.RANK.EQ(#REF!,#REF!)</f>
        <v>#REF!</v>
      </c>
      <c r="W77" s="110"/>
      <c r="X77" s="113"/>
      <c r="Y77" s="135"/>
      <c r="Z77" s="3">
        <f t="shared" si="74"/>
        <v>8</v>
      </c>
      <c r="AA77" s="12" t="str">
        <f t="shared" si="75"/>
        <v>ok</v>
      </c>
    </row>
    <row r="78" spans="1:27" ht="13.5" customHeight="1" thickBot="1" x14ac:dyDescent="0.3">
      <c r="A78" s="172"/>
      <c r="B78" s="175"/>
      <c r="C78" s="53" t="s">
        <v>189</v>
      </c>
      <c r="D78" s="175"/>
      <c r="E78" s="175"/>
      <c r="F78" s="175"/>
      <c r="G78" s="11">
        <v>5</v>
      </c>
      <c r="H78" s="5"/>
      <c r="I78" s="5"/>
      <c r="J78" s="5"/>
      <c r="K78" s="5"/>
      <c r="L78" s="43">
        <f t="shared" si="132"/>
        <v>25</v>
      </c>
      <c r="M78" s="145"/>
      <c r="N78" s="145"/>
      <c r="O78" s="145"/>
      <c r="P78" s="148"/>
      <c r="Q78" s="105"/>
      <c r="R78" s="145"/>
      <c r="S78" s="145"/>
      <c r="T78" s="148"/>
      <c r="U78" s="133"/>
      <c r="V78" s="7" t="e">
        <f>_xlfn.RANK.EQ(#REF!,#REF!)</f>
        <v>#REF!</v>
      </c>
      <c r="W78" s="111"/>
      <c r="X78" s="114"/>
      <c r="Y78" s="136"/>
      <c r="Z78" s="3">
        <f t="shared" si="74"/>
        <v>0</v>
      </c>
      <c r="AA78" s="12" t="str">
        <f t="shared" si="75"/>
        <v>ok</v>
      </c>
    </row>
    <row r="79" spans="1:27" ht="12.75" customHeight="1" x14ac:dyDescent="0.25">
      <c r="A79" s="182">
        <v>20</v>
      </c>
      <c r="B79" s="190" t="s">
        <v>190</v>
      </c>
      <c r="C79" s="54" t="s">
        <v>191</v>
      </c>
      <c r="D79" s="179">
        <v>197.26</v>
      </c>
      <c r="E79" s="179">
        <v>59.8</v>
      </c>
      <c r="F79" s="179">
        <v>94.01</v>
      </c>
      <c r="G79" s="14">
        <v>1</v>
      </c>
      <c r="H79" s="74"/>
      <c r="I79" s="74"/>
      <c r="J79" s="74"/>
      <c r="K79" s="13"/>
      <c r="L79" s="75">
        <f t="shared" ref="L79:L82" si="140">(G79*5+H79*10+I79*10+J79*8+K79*5)</f>
        <v>5</v>
      </c>
      <c r="M79" s="155">
        <f t="shared" ref="M79" si="141">D79</f>
        <v>197.26</v>
      </c>
      <c r="N79" s="155">
        <f t="shared" ref="N79" si="142">E79</f>
        <v>59.8</v>
      </c>
      <c r="O79" s="155">
        <f t="shared" ref="O79" si="143">F79</f>
        <v>94.01</v>
      </c>
      <c r="P79" s="158">
        <f>SUM(L79:L82)</f>
        <v>150</v>
      </c>
      <c r="Q79" s="161">
        <f t="shared" ref="Q79" si="144">RANK(M79,M$3:M$102,1)</f>
        <v>19</v>
      </c>
      <c r="R79" s="155">
        <f t="shared" ref="R79" si="145">RANK(N79,N$3:N$102,1)</f>
        <v>17</v>
      </c>
      <c r="S79" s="155">
        <f t="shared" ref="S79" si="146">RANK(O79,O$3:O$102,1)</f>
        <v>20</v>
      </c>
      <c r="T79" s="158">
        <f t="shared" ref="T79" si="147">RANK(P79,P$3:P$102)</f>
        <v>20</v>
      </c>
      <c r="U79" s="164">
        <f>T79+S79+Q79+R79</f>
        <v>76</v>
      </c>
      <c r="V79" s="8" t="e">
        <f>_xlfn.RANK.EQ(#REF!,#REF!)</f>
        <v>#REF!</v>
      </c>
      <c r="W79" s="109">
        <f t="shared" ref="W79" si="148">RANK(U79,$U$3:$U$102,1)</f>
        <v>20</v>
      </c>
      <c r="X79" s="112">
        <f t="shared" ref="X79" si="149">COUNTIF($W$3:$W$102,W79)</f>
        <v>1</v>
      </c>
      <c r="Y79" s="167">
        <f>IF(X79&gt;0,SUM(H79:H82),"no tie")</f>
        <v>1</v>
      </c>
      <c r="Z79" s="3">
        <f t="shared" ref="Z79:Z90" si="150">SUM(H79:K79)</f>
        <v>0</v>
      </c>
      <c r="AA79" s="12" t="str">
        <f t="shared" ref="AA79:AA90" si="151">IF(G79&lt;6,IF(SUM(H79:K79)&gt;0,"Error","ok"),"ok")</f>
        <v>ok</v>
      </c>
    </row>
    <row r="80" spans="1:27" ht="12.75" customHeight="1" x14ac:dyDescent="0.25">
      <c r="A80" s="183"/>
      <c r="B80" s="180"/>
      <c r="C80" s="47" t="s">
        <v>192</v>
      </c>
      <c r="D80" s="180"/>
      <c r="E80" s="180"/>
      <c r="F80" s="180"/>
      <c r="G80" s="14">
        <v>5</v>
      </c>
      <c r="H80" s="16"/>
      <c r="I80" s="16"/>
      <c r="J80" s="16"/>
      <c r="K80" s="16"/>
      <c r="L80" s="44">
        <f t="shared" si="140"/>
        <v>25</v>
      </c>
      <c r="M80" s="156"/>
      <c r="N80" s="156"/>
      <c r="O80" s="156"/>
      <c r="P80" s="159"/>
      <c r="Q80" s="162"/>
      <c r="R80" s="156"/>
      <c r="S80" s="156"/>
      <c r="T80" s="159"/>
      <c r="U80" s="165"/>
      <c r="V80" s="6" t="e">
        <f>_xlfn.RANK.EQ(#REF!,#REF!)</f>
        <v>#REF!</v>
      </c>
      <c r="W80" s="110"/>
      <c r="X80" s="113"/>
      <c r="Y80" s="168"/>
      <c r="Z80" s="3">
        <f t="shared" si="150"/>
        <v>0</v>
      </c>
      <c r="AA80" s="12" t="str">
        <f t="shared" si="151"/>
        <v>ok</v>
      </c>
    </row>
    <row r="81" spans="1:27" ht="12.75" customHeight="1" x14ac:dyDescent="0.25">
      <c r="A81" s="183"/>
      <c r="B81" s="180"/>
      <c r="C81" s="47" t="s">
        <v>193</v>
      </c>
      <c r="D81" s="180"/>
      <c r="E81" s="180"/>
      <c r="F81" s="180"/>
      <c r="G81" s="14">
        <v>6</v>
      </c>
      <c r="H81" s="16">
        <v>1</v>
      </c>
      <c r="I81" s="16">
        <v>7</v>
      </c>
      <c r="J81" s="16"/>
      <c r="K81" s="16"/>
      <c r="L81" s="44">
        <f t="shared" si="140"/>
        <v>110</v>
      </c>
      <c r="M81" s="156"/>
      <c r="N81" s="156"/>
      <c r="O81" s="156"/>
      <c r="P81" s="159"/>
      <c r="Q81" s="162"/>
      <c r="R81" s="156"/>
      <c r="S81" s="156"/>
      <c r="T81" s="159"/>
      <c r="U81" s="165"/>
      <c r="V81" s="6" t="e">
        <f>_xlfn.RANK.EQ(#REF!,#REF!)</f>
        <v>#REF!</v>
      </c>
      <c r="W81" s="110"/>
      <c r="X81" s="113"/>
      <c r="Y81" s="168"/>
      <c r="Z81" s="3">
        <f t="shared" si="150"/>
        <v>8</v>
      </c>
      <c r="AA81" s="12" t="str">
        <f t="shared" si="151"/>
        <v>ok</v>
      </c>
    </row>
    <row r="82" spans="1:27" ht="13.5" customHeight="1" thickBot="1" x14ac:dyDescent="0.3">
      <c r="A82" s="184"/>
      <c r="B82" s="181"/>
      <c r="C82" s="48" t="s">
        <v>194</v>
      </c>
      <c r="D82" s="181"/>
      <c r="E82" s="181"/>
      <c r="F82" s="181"/>
      <c r="G82" s="19">
        <v>2</v>
      </c>
      <c r="H82" s="18"/>
      <c r="I82" s="18"/>
      <c r="J82" s="18"/>
      <c r="K82" s="18"/>
      <c r="L82" s="45">
        <f t="shared" si="140"/>
        <v>10</v>
      </c>
      <c r="M82" s="157"/>
      <c r="N82" s="157"/>
      <c r="O82" s="157"/>
      <c r="P82" s="160"/>
      <c r="Q82" s="163"/>
      <c r="R82" s="157"/>
      <c r="S82" s="157"/>
      <c r="T82" s="160"/>
      <c r="U82" s="166"/>
      <c r="V82" s="7" t="e">
        <f>_xlfn.RANK.EQ(#REF!,#REF!)</f>
        <v>#REF!</v>
      </c>
      <c r="W82" s="111"/>
      <c r="X82" s="114"/>
      <c r="Y82" s="169"/>
      <c r="Z82" s="3">
        <f t="shared" si="150"/>
        <v>0</v>
      </c>
      <c r="AA82" s="12" t="str">
        <f t="shared" si="151"/>
        <v>ok</v>
      </c>
    </row>
    <row r="83" spans="1:27" ht="12.75" customHeight="1" x14ac:dyDescent="0.25">
      <c r="A83" s="170">
        <v>21</v>
      </c>
      <c r="B83" s="222" t="s">
        <v>196</v>
      </c>
      <c r="C83" s="52" t="s">
        <v>59</v>
      </c>
      <c r="D83" s="173">
        <v>266</v>
      </c>
      <c r="E83" s="173">
        <v>999</v>
      </c>
      <c r="F83" s="173">
        <v>132.06</v>
      </c>
      <c r="G83" s="10">
        <v>2</v>
      </c>
      <c r="H83" s="49"/>
      <c r="I83" s="49"/>
      <c r="J83" s="49"/>
      <c r="K83" s="9"/>
      <c r="L83" s="41">
        <f t="shared" ref="L83:L86" si="152">(G83*5+H83*10+I83*10+J83*8+K83*5)</f>
        <v>10</v>
      </c>
      <c r="M83" s="143">
        <f t="shared" ref="M83" si="153">D83</f>
        <v>266</v>
      </c>
      <c r="N83" s="143">
        <f t="shared" ref="N83" si="154">E83</f>
        <v>999</v>
      </c>
      <c r="O83" s="143">
        <f t="shared" ref="O83" si="155">F83</f>
        <v>132.06</v>
      </c>
      <c r="P83" s="146">
        <f>SUM(L83:L86)</f>
        <v>153</v>
      </c>
      <c r="Q83" s="103">
        <f t="shared" ref="Q83" si="156">RANK(M83,M$3:M$102,1)</f>
        <v>23</v>
      </c>
      <c r="R83" s="143">
        <f t="shared" ref="R83" si="157">RANK(N83,N$3:N$102,1)</f>
        <v>20</v>
      </c>
      <c r="S83" s="143">
        <f t="shared" ref="S83" si="158">RANK(O83,O$3:O$102,1)</f>
        <v>22</v>
      </c>
      <c r="T83" s="146">
        <f t="shared" ref="T83" si="159">RANK(P83,P$3:P$102)</f>
        <v>19</v>
      </c>
      <c r="U83" s="131">
        <f>T83+S83+Q83+R83</f>
        <v>84</v>
      </c>
      <c r="V83" s="8" t="e">
        <f>_xlfn.RANK.EQ(#REF!,#REF!)</f>
        <v>#REF!</v>
      </c>
      <c r="W83" s="109">
        <f t="shared" ref="W83" si="160">RANK(U83,$U$3:$U$102,1)</f>
        <v>24</v>
      </c>
      <c r="X83" s="112">
        <f t="shared" ref="X83" si="161">COUNTIF($W$3:$W$102,W83)</f>
        <v>1</v>
      </c>
      <c r="Y83" s="134">
        <f>IF(X83&gt;0,SUM(H83:H86),"no tie")</f>
        <v>2</v>
      </c>
      <c r="Z83" s="3">
        <f t="shared" si="150"/>
        <v>0</v>
      </c>
      <c r="AA83" s="12" t="str">
        <f t="shared" si="151"/>
        <v>ok</v>
      </c>
    </row>
    <row r="84" spans="1:27" ht="12.75" customHeight="1" x14ac:dyDescent="0.25">
      <c r="A84" s="171"/>
      <c r="B84" s="227"/>
      <c r="C84" s="46" t="s">
        <v>201</v>
      </c>
      <c r="D84" s="174"/>
      <c r="E84" s="174"/>
      <c r="F84" s="174"/>
      <c r="G84" s="10">
        <v>2</v>
      </c>
      <c r="H84" s="4"/>
      <c r="I84" s="4"/>
      <c r="J84" s="4"/>
      <c r="K84" s="4"/>
      <c r="L84" s="42">
        <f t="shared" si="152"/>
        <v>10</v>
      </c>
      <c r="M84" s="144"/>
      <c r="N84" s="144"/>
      <c r="O84" s="144"/>
      <c r="P84" s="147"/>
      <c r="Q84" s="104"/>
      <c r="R84" s="144"/>
      <c r="S84" s="144"/>
      <c r="T84" s="147"/>
      <c r="U84" s="132"/>
      <c r="V84" s="6" t="e">
        <f>_xlfn.RANK.EQ(#REF!,#REF!)</f>
        <v>#REF!</v>
      </c>
      <c r="W84" s="110"/>
      <c r="X84" s="113"/>
      <c r="Y84" s="135"/>
      <c r="Z84" s="3">
        <f t="shared" si="150"/>
        <v>0</v>
      </c>
      <c r="AA84" s="12" t="str">
        <f t="shared" si="151"/>
        <v>ok</v>
      </c>
    </row>
    <row r="85" spans="1:27" ht="12.75" customHeight="1" x14ac:dyDescent="0.25">
      <c r="A85" s="171"/>
      <c r="B85" s="227"/>
      <c r="C85" s="46" t="s">
        <v>202</v>
      </c>
      <c r="D85" s="174"/>
      <c r="E85" s="174"/>
      <c r="F85" s="174"/>
      <c r="G85" s="10">
        <v>5</v>
      </c>
      <c r="H85" s="4"/>
      <c r="I85" s="4"/>
      <c r="J85" s="4"/>
      <c r="K85" s="4"/>
      <c r="L85" s="42">
        <f t="shared" si="152"/>
        <v>25</v>
      </c>
      <c r="M85" s="144"/>
      <c r="N85" s="144"/>
      <c r="O85" s="144"/>
      <c r="P85" s="147"/>
      <c r="Q85" s="104"/>
      <c r="R85" s="144"/>
      <c r="S85" s="144"/>
      <c r="T85" s="147"/>
      <c r="U85" s="132"/>
      <c r="V85" s="6" t="e">
        <f>_xlfn.RANK.EQ(#REF!,#REF!)</f>
        <v>#REF!</v>
      </c>
      <c r="W85" s="110"/>
      <c r="X85" s="113"/>
      <c r="Y85" s="135"/>
      <c r="Z85" s="3">
        <f t="shared" si="150"/>
        <v>0</v>
      </c>
      <c r="AA85" s="12" t="str">
        <f t="shared" si="151"/>
        <v>ok</v>
      </c>
    </row>
    <row r="86" spans="1:27" ht="13.5" customHeight="1" thickBot="1" x14ac:dyDescent="0.3">
      <c r="A86" s="172"/>
      <c r="B86" s="228"/>
      <c r="C86" s="84" t="s">
        <v>241</v>
      </c>
      <c r="D86" s="175"/>
      <c r="E86" s="175"/>
      <c r="F86" s="175"/>
      <c r="G86" s="11">
        <v>6</v>
      </c>
      <c r="H86" s="5">
        <v>2</v>
      </c>
      <c r="I86" s="5">
        <v>1</v>
      </c>
      <c r="J86" s="5">
        <v>6</v>
      </c>
      <c r="K86" s="5"/>
      <c r="L86" s="43">
        <f t="shared" si="152"/>
        <v>108</v>
      </c>
      <c r="M86" s="145"/>
      <c r="N86" s="145"/>
      <c r="O86" s="145"/>
      <c r="P86" s="148"/>
      <c r="Q86" s="105"/>
      <c r="R86" s="145"/>
      <c r="S86" s="145"/>
      <c r="T86" s="148"/>
      <c r="U86" s="133"/>
      <c r="V86" s="7" t="e">
        <f>_xlfn.RANK.EQ(#REF!,#REF!)</f>
        <v>#REF!</v>
      </c>
      <c r="W86" s="111"/>
      <c r="X86" s="114"/>
      <c r="Y86" s="136"/>
      <c r="Z86" s="3">
        <f t="shared" si="150"/>
        <v>9</v>
      </c>
      <c r="AA86" s="12" t="str">
        <f t="shared" si="151"/>
        <v>ok</v>
      </c>
    </row>
    <row r="87" spans="1:27" ht="12.75" customHeight="1" x14ac:dyDescent="0.25">
      <c r="A87" s="182">
        <v>22</v>
      </c>
      <c r="B87" s="215" t="s">
        <v>195</v>
      </c>
      <c r="C87" s="54" t="s">
        <v>47</v>
      </c>
      <c r="D87" s="179">
        <v>145</v>
      </c>
      <c r="E87" s="179">
        <v>34.630000000000003</v>
      </c>
      <c r="F87" s="179">
        <v>28.96</v>
      </c>
      <c r="G87" s="14">
        <v>6</v>
      </c>
      <c r="H87" s="74">
        <v>2</v>
      </c>
      <c r="I87" s="74">
        <v>4</v>
      </c>
      <c r="J87" s="74"/>
      <c r="K87" s="13"/>
      <c r="L87" s="75">
        <f t="shared" ref="L87:L90" si="162">(G87*5+H87*10+I87*10+J87*8+K87*5)</f>
        <v>90</v>
      </c>
      <c r="M87" s="155">
        <f t="shared" ref="M87" si="163">D87</f>
        <v>145</v>
      </c>
      <c r="N87" s="155">
        <f t="shared" ref="N87" si="164">E87</f>
        <v>34.630000000000003</v>
      </c>
      <c r="O87" s="155">
        <f t="shared" ref="O87" si="165">F87</f>
        <v>28.96</v>
      </c>
      <c r="P87" s="158">
        <f>SUM(L87:L90)</f>
        <v>370</v>
      </c>
      <c r="Q87" s="161">
        <f t="shared" ref="Q87" si="166">RANK(M87,M$3:M$102,1)</f>
        <v>17</v>
      </c>
      <c r="R87" s="155">
        <f t="shared" ref="R87" si="167">RANK(N87,N$3:N$102,1)</f>
        <v>12</v>
      </c>
      <c r="S87" s="155">
        <f t="shared" ref="S87" si="168">RANK(O87,O$3:O$102,1)</f>
        <v>8</v>
      </c>
      <c r="T87" s="158">
        <f t="shared" ref="T87" si="169">RANK(P87,P$3:P$102)</f>
        <v>6</v>
      </c>
      <c r="U87" s="164">
        <f>T87+S87+Q87+R87</f>
        <v>43</v>
      </c>
      <c r="V87" s="8" t="e">
        <f>_xlfn.RANK.EQ(#REF!,#REF!)</f>
        <v>#REF!</v>
      </c>
      <c r="W87" s="109">
        <f t="shared" ref="W87" si="170">RANK(U87,$U$3:$U$102,1)</f>
        <v>10</v>
      </c>
      <c r="X87" s="112">
        <f t="shared" ref="X87" si="171">COUNTIF($W$3:$W$102,W87)</f>
        <v>2</v>
      </c>
      <c r="Y87" s="167">
        <f>IF(X87&gt;0,SUM(H87:H90),"no tie")</f>
        <v>4</v>
      </c>
      <c r="Z87" s="3">
        <f t="shared" si="150"/>
        <v>6</v>
      </c>
      <c r="AA87" s="12" t="str">
        <f t="shared" si="151"/>
        <v>ok</v>
      </c>
    </row>
    <row r="88" spans="1:27" ht="12.75" customHeight="1" x14ac:dyDescent="0.25">
      <c r="A88" s="183"/>
      <c r="B88" s="225"/>
      <c r="C88" s="47" t="s">
        <v>38</v>
      </c>
      <c r="D88" s="180"/>
      <c r="E88" s="180"/>
      <c r="F88" s="180"/>
      <c r="G88" s="14">
        <v>6</v>
      </c>
      <c r="H88" s="16">
        <v>1</v>
      </c>
      <c r="I88" s="16">
        <v>2</v>
      </c>
      <c r="J88" s="16"/>
      <c r="K88" s="16"/>
      <c r="L88" s="44">
        <f t="shared" si="162"/>
        <v>60</v>
      </c>
      <c r="M88" s="156"/>
      <c r="N88" s="156"/>
      <c r="O88" s="156"/>
      <c r="P88" s="159"/>
      <c r="Q88" s="162"/>
      <c r="R88" s="156"/>
      <c r="S88" s="156"/>
      <c r="T88" s="159"/>
      <c r="U88" s="165"/>
      <c r="V88" s="6" t="e">
        <f>_xlfn.RANK.EQ(#REF!,#REF!)</f>
        <v>#REF!</v>
      </c>
      <c r="W88" s="110"/>
      <c r="X88" s="113"/>
      <c r="Y88" s="168"/>
      <c r="Z88" s="3">
        <f t="shared" si="150"/>
        <v>3</v>
      </c>
      <c r="AA88" s="12" t="str">
        <f t="shared" si="151"/>
        <v>ok</v>
      </c>
    </row>
    <row r="89" spans="1:27" ht="12.75" customHeight="1" x14ac:dyDescent="0.25">
      <c r="A89" s="183"/>
      <c r="B89" s="225"/>
      <c r="C89" s="47" t="s">
        <v>61</v>
      </c>
      <c r="D89" s="180"/>
      <c r="E89" s="180"/>
      <c r="F89" s="180"/>
      <c r="G89" s="14">
        <v>6</v>
      </c>
      <c r="H89" s="16">
        <v>0</v>
      </c>
      <c r="I89" s="16">
        <v>8</v>
      </c>
      <c r="J89" s="16"/>
      <c r="K89" s="16"/>
      <c r="L89" s="44">
        <f t="shared" si="162"/>
        <v>110</v>
      </c>
      <c r="M89" s="156"/>
      <c r="N89" s="156"/>
      <c r="O89" s="156"/>
      <c r="P89" s="159"/>
      <c r="Q89" s="162"/>
      <c r="R89" s="156"/>
      <c r="S89" s="156"/>
      <c r="T89" s="159"/>
      <c r="U89" s="165"/>
      <c r="V89" s="6" t="e">
        <f>_xlfn.RANK.EQ(#REF!,#REF!)</f>
        <v>#REF!</v>
      </c>
      <c r="W89" s="110"/>
      <c r="X89" s="113"/>
      <c r="Y89" s="168"/>
      <c r="Z89" s="3">
        <f t="shared" si="150"/>
        <v>8</v>
      </c>
      <c r="AA89" s="12" t="str">
        <f t="shared" si="151"/>
        <v>ok</v>
      </c>
    </row>
    <row r="90" spans="1:27" ht="13.5" customHeight="1" thickBot="1" x14ac:dyDescent="0.3">
      <c r="A90" s="184"/>
      <c r="B90" s="226"/>
      <c r="C90" s="48" t="s">
        <v>39</v>
      </c>
      <c r="D90" s="181"/>
      <c r="E90" s="181"/>
      <c r="F90" s="181"/>
      <c r="G90" s="19">
        <v>6</v>
      </c>
      <c r="H90" s="18">
        <v>1</v>
      </c>
      <c r="I90" s="18">
        <v>7</v>
      </c>
      <c r="J90" s="18"/>
      <c r="K90" s="18"/>
      <c r="L90" s="45">
        <f t="shared" si="162"/>
        <v>110</v>
      </c>
      <c r="M90" s="157"/>
      <c r="N90" s="157"/>
      <c r="O90" s="157"/>
      <c r="P90" s="160"/>
      <c r="Q90" s="163"/>
      <c r="R90" s="157"/>
      <c r="S90" s="157"/>
      <c r="T90" s="160"/>
      <c r="U90" s="166"/>
      <c r="V90" s="7" t="e">
        <f>_xlfn.RANK.EQ(#REF!,#REF!)</f>
        <v>#REF!</v>
      </c>
      <c r="W90" s="111"/>
      <c r="X90" s="114"/>
      <c r="Y90" s="169"/>
      <c r="Z90" s="3">
        <f t="shared" si="150"/>
        <v>8</v>
      </c>
      <c r="AA90" s="12" t="str">
        <f t="shared" si="151"/>
        <v>ok</v>
      </c>
    </row>
    <row r="91" spans="1:27" ht="12.75" customHeight="1" x14ac:dyDescent="0.25">
      <c r="A91" s="118">
        <v>23</v>
      </c>
      <c r="B91" s="219"/>
      <c r="C91" s="97"/>
      <c r="D91" s="124">
        <v>999</v>
      </c>
      <c r="E91" s="124">
        <v>999</v>
      </c>
      <c r="F91" s="124">
        <v>999</v>
      </c>
      <c r="G91" s="55"/>
      <c r="H91" s="98"/>
      <c r="I91" s="98"/>
      <c r="J91" s="98"/>
      <c r="K91" s="56"/>
      <c r="L91" s="77">
        <f t="shared" ref="L91:L94" si="172">(G91*5+H91*10+I91*10+J91*8+K91*5)</f>
        <v>0</v>
      </c>
      <c r="M91" s="125">
        <f t="shared" ref="M91" si="173">D91</f>
        <v>999</v>
      </c>
      <c r="N91" s="125">
        <f t="shared" ref="N91" si="174">E91</f>
        <v>999</v>
      </c>
      <c r="O91" s="125">
        <f t="shared" ref="O91" si="175">F91</f>
        <v>999</v>
      </c>
      <c r="P91" s="128">
        <f>SUM(L91:L94)</f>
        <v>0</v>
      </c>
      <c r="Q91" s="103">
        <f t="shared" ref="Q91" si="176">RANK(M91,M$3:M$102,1)</f>
        <v>24</v>
      </c>
      <c r="R91" s="143">
        <f t="shared" ref="R91" si="177">RANK(N91,N$3:N$102,1)</f>
        <v>20</v>
      </c>
      <c r="S91" s="143">
        <f t="shared" ref="S91" si="178">RANK(O91,O$3:O$102,1)</f>
        <v>24</v>
      </c>
      <c r="T91" s="146">
        <f t="shared" ref="T91" si="179">RANK(P91,P$3:P$102)</f>
        <v>23</v>
      </c>
      <c r="U91" s="106">
        <f>T91+S91+Q91+R91</f>
        <v>91</v>
      </c>
      <c r="V91" s="8" t="e">
        <f>_xlfn.RANK.EQ(#REF!,#REF!)</f>
        <v>#REF!</v>
      </c>
      <c r="W91" s="109">
        <f t="shared" ref="W91" si="180">RANK(U91,$U$3:$U$102,1)</f>
        <v>25</v>
      </c>
      <c r="X91" s="112">
        <f t="shared" ref="X91" si="181">COUNTIF($W$3:$W$102,W91)</f>
        <v>1</v>
      </c>
      <c r="Y91" s="115">
        <f>IF(X91&gt;0,SUM(H91:H94),"no tie")</f>
        <v>0</v>
      </c>
      <c r="Z91" s="3">
        <f t="shared" ref="Z91:Z94" si="182">SUM(H91:K91)</f>
        <v>0</v>
      </c>
      <c r="AA91" s="12" t="str">
        <f t="shared" ref="AA91:AA94" si="183">IF(G91&lt;6,IF(SUM(H91:K91)&gt;0,"Error","ok"),"ok")</f>
        <v>ok</v>
      </c>
    </row>
    <row r="92" spans="1:27" ht="12.75" customHeight="1" x14ac:dyDescent="0.25">
      <c r="A92" s="119"/>
      <c r="B92" s="220"/>
      <c r="C92" s="62"/>
      <c r="D92" s="122"/>
      <c r="E92" s="122"/>
      <c r="F92" s="122"/>
      <c r="G92" s="55"/>
      <c r="H92" s="58"/>
      <c r="I92" s="58"/>
      <c r="J92" s="58"/>
      <c r="K92" s="58"/>
      <c r="L92" s="57">
        <f t="shared" si="172"/>
        <v>0</v>
      </c>
      <c r="M92" s="126"/>
      <c r="N92" s="126"/>
      <c r="O92" s="126"/>
      <c r="P92" s="129"/>
      <c r="Q92" s="104"/>
      <c r="R92" s="144"/>
      <c r="S92" s="144"/>
      <c r="T92" s="147"/>
      <c r="U92" s="107"/>
      <c r="V92" s="6" t="e">
        <f>_xlfn.RANK.EQ(#REF!,#REF!)</f>
        <v>#REF!</v>
      </c>
      <c r="W92" s="110"/>
      <c r="X92" s="113"/>
      <c r="Y92" s="116"/>
      <c r="Z92" s="3">
        <f t="shared" si="182"/>
        <v>0</v>
      </c>
      <c r="AA92" s="12" t="str">
        <f t="shared" si="183"/>
        <v>ok</v>
      </c>
    </row>
    <row r="93" spans="1:27" ht="12.75" customHeight="1" x14ac:dyDescent="0.25">
      <c r="A93" s="119"/>
      <c r="B93" s="220"/>
      <c r="C93" s="62"/>
      <c r="D93" s="122"/>
      <c r="E93" s="122"/>
      <c r="F93" s="122"/>
      <c r="G93" s="55"/>
      <c r="H93" s="58"/>
      <c r="I93" s="58"/>
      <c r="J93" s="58"/>
      <c r="K93" s="58"/>
      <c r="L93" s="57">
        <f t="shared" si="172"/>
        <v>0</v>
      </c>
      <c r="M93" s="126"/>
      <c r="N93" s="126"/>
      <c r="O93" s="126"/>
      <c r="P93" s="129"/>
      <c r="Q93" s="104"/>
      <c r="R93" s="144"/>
      <c r="S93" s="144"/>
      <c r="T93" s="147"/>
      <c r="U93" s="107"/>
      <c r="V93" s="6" t="e">
        <f>_xlfn.RANK.EQ(#REF!,#REF!)</f>
        <v>#REF!</v>
      </c>
      <c r="W93" s="110"/>
      <c r="X93" s="113"/>
      <c r="Y93" s="116"/>
      <c r="Z93" s="3">
        <f t="shared" si="182"/>
        <v>0</v>
      </c>
      <c r="AA93" s="12" t="str">
        <f t="shared" si="183"/>
        <v>ok</v>
      </c>
    </row>
    <row r="94" spans="1:27" ht="13.5" customHeight="1" thickBot="1" x14ac:dyDescent="0.3">
      <c r="A94" s="120"/>
      <c r="B94" s="221"/>
      <c r="C94" s="63"/>
      <c r="D94" s="123"/>
      <c r="E94" s="123"/>
      <c r="F94" s="123"/>
      <c r="G94" s="59"/>
      <c r="H94" s="60"/>
      <c r="I94" s="60"/>
      <c r="J94" s="60"/>
      <c r="K94" s="60"/>
      <c r="L94" s="61">
        <f t="shared" si="172"/>
        <v>0</v>
      </c>
      <c r="M94" s="127"/>
      <c r="N94" s="127"/>
      <c r="O94" s="127"/>
      <c r="P94" s="130"/>
      <c r="Q94" s="105"/>
      <c r="R94" s="145"/>
      <c r="S94" s="145"/>
      <c r="T94" s="148"/>
      <c r="U94" s="108"/>
      <c r="V94" s="7" t="e">
        <f>_xlfn.RANK.EQ(#REF!,#REF!)</f>
        <v>#REF!</v>
      </c>
      <c r="W94" s="111"/>
      <c r="X94" s="114"/>
      <c r="Y94" s="117"/>
      <c r="Z94" s="3">
        <f t="shared" si="182"/>
        <v>0</v>
      </c>
      <c r="AA94" s="12" t="str">
        <f t="shared" si="183"/>
        <v>ok</v>
      </c>
    </row>
    <row r="95" spans="1:27" ht="12.75" customHeight="1" x14ac:dyDescent="0.25">
      <c r="A95" s="182">
        <v>24</v>
      </c>
      <c r="B95" s="215"/>
      <c r="C95" s="54"/>
      <c r="D95" s="179"/>
      <c r="E95" s="179"/>
      <c r="F95" s="179"/>
      <c r="G95" s="14"/>
      <c r="H95" s="74"/>
      <c r="I95" s="74"/>
      <c r="J95" s="74"/>
      <c r="K95" s="13"/>
      <c r="L95" s="75">
        <f t="shared" ref="L95:L98" si="184">(G95*5+H95*10+I95*10+J95*8+K95*5)</f>
        <v>0</v>
      </c>
      <c r="M95" s="155">
        <f t="shared" ref="M95" si="185">D95</f>
        <v>0</v>
      </c>
      <c r="N95" s="155">
        <f t="shared" ref="N95" si="186">E95</f>
        <v>0</v>
      </c>
      <c r="O95" s="155">
        <f t="shared" ref="O95" si="187">F95</f>
        <v>0</v>
      </c>
      <c r="P95" s="158">
        <f>SUM(L95:L98)</f>
        <v>0</v>
      </c>
      <c r="Q95" s="161">
        <f t="shared" ref="Q95" si="188">RANK(M95,M$3:M$102,1)</f>
        <v>1</v>
      </c>
      <c r="R95" s="155">
        <f t="shared" ref="R95" si="189">RANK(N95,N$3:N$102,1)</f>
        <v>1</v>
      </c>
      <c r="S95" s="155">
        <f t="shared" ref="S95" si="190">RANK(O95,O$3:O$102,1)</f>
        <v>1</v>
      </c>
      <c r="T95" s="158">
        <f t="shared" ref="T95" si="191">RANK(P95,P$3:P$102)</f>
        <v>23</v>
      </c>
      <c r="U95" s="164">
        <f>T95+S95+Q95+R95</f>
        <v>26</v>
      </c>
      <c r="V95" s="15" t="e">
        <f>_xlfn.RANK.EQ(#REF!,#REF!)</f>
        <v>#REF!</v>
      </c>
      <c r="W95" s="109">
        <f t="shared" ref="W95" si="192">RANK(U95,$U$3:$U$102,1)</f>
        <v>5</v>
      </c>
      <c r="X95" s="112">
        <f t="shared" ref="X95" si="193">COUNTIF($W$3:$W$102,W95)</f>
        <v>2</v>
      </c>
      <c r="Y95" s="167">
        <f>IF(X95&gt;0,SUM(H95:H98),"no tie")</f>
        <v>0</v>
      </c>
      <c r="Z95" s="3">
        <f t="shared" ref="Z95:Z98" si="194">SUM(H95:K95)</f>
        <v>0</v>
      </c>
      <c r="AA95" s="12" t="str">
        <f t="shared" ref="AA95:AA98" si="195">IF(G95&lt;6,IF(SUM(H95:K95)&gt;0,"Error","ok"),"ok")</f>
        <v>ok</v>
      </c>
    </row>
    <row r="96" spans="1:27" ht="12.75" customHeight="1" x14ac:dyDescent="0.25">
      <c r="A96" s="183"/>
      <c r="B96" s="225"/>
      <c r="C96" s="47"/>
      <c r="D96" s="180"/>
      <c r="E96" s="180"/>
      <c r="F96" s="180"/>
      <c r="G96" s="14"/>
      <c r="H96" s="16"/>
      <c r="I96" s="16"/>
      <c r="J96" s="16"/>
      <c r="K96" s="16"/>
      <c r="L96" s="44">
        <f t="shared" si="184"/>
        <v>0</v>
      </c>
      <c r="M96" s="156"/>
      <c r="N96" s="156"/>
      <c r="O96" s="156"/>
      <c r="P96" s="159"/>
      <c r="Q96" s="162"/>
      <c r="R96" s="156"/>
      <c r="S96" s="156"/>
      <c r="T96" s="159"/>
      <c r="U96" s="165"/>
      <c r="V96" s="17" t="e">
        <f>_xlfn.RANK.EQ(#REF!,#REF!)</f>
        <v>#REF!</v>
      </c>
      <c r="W96" s="110"/>
      <c r="X96" s="113"/>
      <c r="Y96" s="168"/>
      <c r="Z96" s="3">
        <f t="shared" si="194"/>
        <v>0</v>
      </c>
      <c r="AA96" s="12" t="str">
        <f t="shared" si="195"/>
        <v>ok</v>
      </c>
    </row>
    <row r="97" spans="1:27" ht="12.75" customHeight="1" x14ac:dyDescent="0.25">
      <c r="A97" s="183"/>
      <c r="B97" s="225"/>
      <c r="C97" s="47"/>
      <c r="D97" s="180"/>
      <c r="E97" s="180"/>
      <c r="F97" s="180"/>
      <c r="G97" s="14"/>
      <c r="H97" s="16"/>
      <c r="I97" s="16"/>
      <c r="J97" s="16"/>
      <c r="K97" s="16"/>
      <c r="L97" s="44">
        <f t="shared" si="184"/>
        <v>0</v>
      </c>
      <c r="M97" s="156"/>
      <c r="N97" s="156"/>
      <c r="O97" s="156"/>
      <c r="P97" s="159"/>
      <c r="Q97" s="162"/>
      <c r="R97" s="156"/>
      <c r="S97" s="156"/>
      <c r="T97" s="159"/>
      <c r="U97" s="165"/>
      <c r="V97" s="17" t="e">
        <f>_xlfn.RANK.EQ(#REF!,#REF!)</f>
        <v>#REF!</v>
      </c>
      <c r="W97" s="110"/>
      <c r="X97" s="113"/>
      <c r="Y97" s="168"/>
      <c r="Z97" s="3">
        <f t="shared" si="194"/>
        <v>0</v>
      </c>
      <c r="AA97" s="12" t="str">
        <f t="shared" si="195"/>
        <v>ok</v>
      </c>
    </row>
    <row r="98" spans="1:27" ht="13.5" customHeight="1" thickBot="1" x14ac:dyDescent="0.3">
      <c r="A98" s="184"/>
      <c r="B98" s="226"/>
      <c r="C98" s="48"/>
      <c r="D98" s="181"/>
      <c r="E98" s="181"/>
      <c r="F98" s="181"/>
      <c r="G98" s="19"/>
      <c r="H98" s="18"/>
      <c r="I98" s="18"/>
      <c r="J98" s="18"/>
      <c r="K98" s="18"/>
      <c r="L98" s="45">
        <f t="shared" si="184"/>
        <v>0</v>
      </c>
      <c r="M98" s="157"/>
      <c r="N98" s="157"/>
      <c r="O98" s="157"/>
      <c r="P98" s="160"/>
      <c r="Q98" s="163"/>
      <c r="R98" s="157"/>
      <c r="S98" s="157"/>
      <c r="T98" s="160"/>
      <c r="U98" s="166"/>
      <c r="V98" s="20" t="e">
        <f>_xlfn.RANK.EQ(#REF!,#REF!)</f>
        <v>#REF!</v>
      </c>
      <c r="W98" s="111"/>
      <c r="X98" s="114"/>
      <c r="Y98" s="169"/>
      <c r="Z98" s="3">
        <f t="shared" si="194"/>
        <v>0</v>
      </c>
      <c r="AA98" s="12" t="str">
        <f t="shared" si="195"/>
        <v>ok</v>
      </c>
    </row>
    <row r="99" spans="1:27" ht="12.75" customHeight="1" x14ac:dyDescent="0.25">
      <c r="A99" s="118">
        <v>25</v>
      </c>
      <c r="B99" s="219"/>
      <c r="C99" s="97"/>
      <c r="D99" s="124"/>
      <c r="E99" s="124"/>
      <c r="F99" s="124"/>
      <c r="G99" s="55"/>
      <c r="H99" s="98"/>
      <c r="I99" s="98"/>
      <c r="J99" s="98"/>
      <c r="K99" s="56"/>
      <c r="L99" s="77">
        <f t="shared" ref="L99:L102" si="196">(G99*5+H99*10+I99*10+J99*8+K99*5)</f>
        <v>0</v>
      </c>
      <c r="M99" s="125">
        <f t="shared" ref="M99" si="197">D99</f>
        <v>0</v>
      </c>
      <c r="N99" s="125">
        <f t="shared" ref="N99" si="198">E99</f>
        <v>0</v>
      </c>
      <c r="O99" s="125">
        <f t="shared" ref="O99" si="199">F99</f>
        <v>0</v>
      </c>
      <c r="P99" s="128">
        <f>SUM(L99:L102)</f>
        <v>0</v>
      </c>
      <c r="Q99" s="103">
        <f t="shared" ref="Q99" si="200">RANK(M99,M$3:M$102,1)</f>
        <v>1</v>
      </c>
      <c r="R99" s="143">
        <f t="shared" ref="R99" si="201">RANK(N99,N$3:N$102,1)</f>
        <v>1</v>
      </c>
      <c r="S99" s="143">
        <f t="shared" ref="S99" si="202">RANK(O99,O$3:O$102,1)</f>
        <v>1</v>
      </c>
      <c r="T99" s="146">
        <f t="shared" ref="T99" si="203">RANK(P99,P$3:P$102)</f>
        <v>23</v>
      </c>
      <c r="U99" s="106">
        <f>T99+S99+Q99+R99</f>
        <v>26</v>
      </c>
      <c r="V99" s="87" t="e">
        <f>_xlfn.RANK.EQ(#REF!,#REF!)</f>
        <v>#REF!</v>
      </c>
      <c r="W99" s="109">
        <f t="shared" ref="W99" si="204">RANK(U99,$U$3:$U$102,1)</f>
        <v>5</v>
      </c>
      <c r="X99" s="112">
        <f t="shared" ref="X99" si="205">COUNTIF($W$3:$W$102,W99)</f>
        <v>2</v>
      </c>
      <c r="Y99" s="115">
        <f>IF(X99&gt;0,SUM(H99:H102),"no tie")</f>
        <v>0</v>
      </c>
      <c r="Z99" s="3">
        <f t="shared" ref="Z99:Z102" si="206">SUM(H99:K99)</f>
        <v>0</v>
      </c>
      <c r="AA99" s="12" t="str">
        <f t="shared" ref="AA99:AA102" si="207">IF(G99&lt;6,IF(SUM(H99:K99)&gt;0,"Error","ok"),"ok")</f>
        <v>ok</v>
      </c>
    </row>
    <row r="100" spans="1:27" ht="12.75" customHeight="1" x14ac:dyDescent="0.25">
      <c r="A100" s="119"/>
      <c r="B100" s="220"/>
      <c r="C100" s="62"/>
      <c r="D100" s="122"/>
      <c r="E100" s="122"/>
      <c r="F100" s="122"/>
      <c r="G100" s="55"/>
      <c r="H100" s="58"/>
      <c r="I100" s="58"/>
      <c r="J100" s="58"/>
      <c r="K100" s="58"/>
      <c r="L100" s="57">
        <f t="shared" si="196"/>
        <v>0</v>
      </c>
      <c r="M100" s="126"/>
      <c r="N100" s="126"/>
      <c r="O100" s="126"/>
      <c r="P100" s="129"/>
      <c r="Q100" s="104"/>
      <c r="R100" s="144"/>
      <c r="S100" s="144"/>
      <c r="T100" s="147"/>
      <c r="U100" s="107"/>
      <c r="V100" s="88" t="e">
        <f>_xlfn.RANK.EQ(#REF!,#REF!)</f>
        <v>#REF!</v>
      </c>
      <c r="W100" s="110"/>
      <c r="X100" s="113"/>
      <c r="Y100" s="116"/>
      <c r="Z100" s="3">
        <f t="shared" si="206"/>
        <v>0</v>
      </c>
      <c r="AA100" s="12" t="str">
        <f t="shared" si="207"/>
        <v>ok</v>
      </c>
    </row>
    <row r="101" spans="1:27" ht="12.75" customHeight="1" x14ac:dyDescent="0.25">
      <c r="A101" s="119"/>
      <c r="B101" s="220"/>
      <c r="C101" s="62"/>
      <c r="D101" s="122"/>
      <c r="E101" s="122"/>
      <c r="F101" s="122"/>
      <c r="G101" s="55"/>
      <c r="H101" s="58"/>
      <c r="I101" s="58"/>
      <c r="J101" s="58"/>
      <c r="K101" s="58"/>
      <c r="L101" s="57">
        <f t="shared" si="196"/>
        <v>0</v>
      </c>
      <c r="M101" s="126"/>
      <c r="N101" s="126"/>
      <c r="O101" s="126"/>
      <c r="P101" s="129"/>
      <c r="Q101" s="104"/>
      <c r="R101" s="144"/>
      <c r="S101" s="144"/>
      <c r="T101" s="147"/>
      <c r="U101" s="107"/>
      <c r="V101" s="88" t="e">
        <f>_xlfn.RANK.EQ(#REF!,#REF!)</f>
        <v>#REF!</v>
      </c>
      <c r="W101" s="110"/>
      <c r="X101" s="113"/>
      <c r="Y101" s="116"/>
      <c r="Z101" s="3">
        <f t="shared" si="206"/>
        <v>0</v>
      </c>
      <c r="AA101" s="12" t="str">
        <f t="shared" si="207"/>
        <v>ok</v>
      </c>
    </row>
    <row r="102" spans="1:27" ht="13.5" customHeight="1" thickBot="1" x14ac:dyDescent="0.3">
      <c r="A102" s="120"/>
      <c r="B102" s="221"/>
      <c r="C102" s="63"/>
      <c r="D102" s="123"/>
      <c r="E102" s="123"/>
      <c r="F102" s="123"/>
      <c r="G102" s="59"/>
      <c r="H102" s="60"/>
      <c r="I102" s="60"/>
      <c r="J102" s="60"/>
      <c r="K102" s="60"/>
      <c r="L102" s="61">
        <f t="shared" si="196"/>
        <v>0</v>
      </c>
      <c r="M102" s="127"/>
      <c r="N102" s="127"/>
      <c r="O102" s="127"/>
      <c r="P102" s="130"/>
      <c r="Q102" s="105"/>
      <c r="R102" s="145"/>
      <c r="S102" s="145"/>
      <c r="T102" s="148"/>
      <c r="U102" s="108"/>
      <c r="V102" s="89" t="e">
        <f>_xlfn.RANK.EQ(#REF!,#REF!)</f>
        <v>#REF!</v>
      </c>
      <c r="W102" s="111"/>
      <c r="X102" s="114"/>
      <c r="Y102" s="117"/>
      <c r="Z102" s="3">
        <f t="shared" si="206"/>
        <v>0</v>
      </c>
      <c r="AA102" s="12" t="str">
        <f t="shared" si="207"/>
        <v>ok</v>
      </c>
    </row>
  </sheetData>
  <sheetProtection formatCells="0" formatColumns="0" formatRows="0"/>
  <mergeCells count="435">
    <mergeCell ref="Y95:Y98"/>
    <mergeCell ref="Q91:Q94"/>
    <mergeCell ref="R91:R94"/>
    <mergeCell ref="S91:S94"/>
    <mergeCell ref="T91:T94"/>
    <mergeCell ref="U91:U94"/>
    <mergeCell ref="W91:W94"/>
    <mergeCell ref="X91:X94"/>
    <mergeCell ref="Y91:Y94"/>
    <mergeCell ref="Q95:Q98"/>
    <mergeCell ref="R95:R98"/>
    <mergeCell ref="S95:S98"/>
    <mergeCell ref="T95:T98"/>
    <mergeCell ref="U95:U98"/>
    <mergeCell ref="W95:W98"/>
    <mergeCell ref="X95:X98"/>
    <mergeCell ref="A95:A98"/>
    <mergeCell ref="B95:B98"/>
    <mergeCell ref="D95:D98"/>
    <mergeCell ref="E95:E98"/>
    <mergeCell ref="F95:F98"/>
    <mergeCell ref="M95:M98"/>
    <mergeCell ref="N95:N98"/>
    <mergeCell ref="O95:O98"/>
    <mergeCell ref="P95:P98"/>
    <mergeCell ref="A91:A94"/>
    <mergeCell ref="B91:B94"/>
    <mergeCell ref="D91:D94"/>
    <mergeCell ref="E91:E94"/>
    <mergeCell ref="F91:F94"/>
    <mergeCell ref="M91:M94"/>
    <mergeCell ref="N91:N94"/>
    <mergeCell ref="O91:O94"/>
    <mergeCell ref="P91:P94"/>
    <mergeCell ref="Y87:Y90"/>
    <mergeCell ref="Q83:Q86"/>
    <mergeCell ref="R83:R86"/>
    <mergeCell ref="S83:S86"/>
    <mergeCell ref="T83:T86"/>
    <mergeCell ref="U83:U86"/>
    <mergeCell ref="W83:W86"/>
    <mergeCell ref="X83:X86"/>
    <mergeCell ref="Y83:Y86"/>
    <mergeCell ref="Q87:Q90"/>
    <mergeCell ref="R87:R90"/>
    <mergeCell ref="S87:S90"/>
    <mergeCell ref="T87:T90"/>
    <mergeCell ref="U87:U90"/>
    <mergeCell ref="W87:W90"/>
    <mergeCell ref="X87:X90"/>
    <mergeCell ref="A87:A90"/>
    <mergeCell ref="B87:B90"/>
    <mergeCell ref="D87:D90"/>
    <mergeCell ref="E87:E90"/>
    <mergeCell ref="F87:F90"/>
    <mergeCell ref="M87:M90"/>
    <mergeCell ref="N87:N90"/>
    <mergeCell ref="O87:O90"/>
    <mergeCell ref="P87:P90"/>
    <mergeCell ref="R63:R66"/>
    <mergeCell ref="S63:S66"/>
    <mergeCell ref="T63:T66"/>
    <mergeCell ref="N63:N66"/>
    <mergeCell ref="P63:P66"/>
    <mergeCell ref="A83:A86"/>
    <mergeCell ref="B83:B86"/>
    <mergeCell ref="D83:D86"/>
    <mergeCell ref="E83:E86"/>
    <mergeCell ref="F83:F86"/>
    <mergeCell ref="M83:M86"/>
    <mergeCell ref="N83:N86"/>
    <mergeCell ref="O83:O86"/>
    <mergeCell ref="P83:P86"/>
    <mergeCell ref="M67:M70"/>
    <mergeCell ref="N67:N70"/>
    <mergeCell ref="O67:O70"/>
    <mergeCell ref="P67:P70"/>
    <mergeCell ref="Q67:Q70"/>
    <mergeCell ref="M63:M66"/>
    <mergeCell ref="O63:O66"/>
    <mergeCell ref="Q63:Q66"/>
    <mergeCell ref="Q79:Q82"/>
    <mergeCell ref="R79:R82"/>
    <mergeCell ref="B3:B6"/>
    <mergeCell ref="Y1:Y2"/>
    <mergeCell ref="Z1:Z2"/>
    <mergeCell ref="AA1:AA2"/>
    <mergeCell ref="A3:A6"/>
    <mergeCell ref="D3:D6"/>
    <mergeCell ref="E3:E6"/>
    <mergeCell ref="F3:F6"/>
    <mergeCell ref="M3:M6"/>
    <mergeCell ref="N3:N6"/>
    <mergeCell ref="A1:A2"/>
    <mergeCell ref="B1:B2"/>
    <mergeCell ref="C1:C2"/>
    <mergeCell ref="G1:L1"/>
    <mergeCell ref="M1:P1"/>
    <mergeCell ref="Q1:T1"/>
    <mergeCell ref="U3:U6"/>
    <mergeCell ref="W3:W6"/>
    <mergeCell ref="X3:X6"/>
    <mergeCell ref="Y3:Y6"/>
    <mergeCell ref="R3:R6"/>
    <mergeCell ref="S3:S6"/>
    <mergeCell ref="T3:T6"/>
    <mergeCell ref="F7:F10"/>
    <mergeCell ref="M7:M10"/>
    <mergeCell ref="O3:O6"/>
    <mergeCell ref="P3:P6"/>
    <mergeCell ref="Q3:Q6"/>
    <mergeCell ref="V1:W1"/>
    <mergeCell ref="T7:T10"/>
    <mergeCell ref="U7:U10"/>
    <mergeCell ref="W7:W10"/>
    <mergeCell ref="X7:X10"/>
    <mergeCell ref="Y7:Y10"/>
    <mergeCell ref="A11:A14"/>
    <mergeCell ref="D11:D14"/>
    <mergeCell ref="E11:E14"/>
    <mergeCell ref="F11:F14"/>
    <mergeCell ref="M11:M14"/>
    <mergeCell ref="N7:N10"/>
    <mergeCell ref="O7:O10"/>
    <mergeCell ref="P7:P10"/>
    <mergeCell ref="Q7:Q10"/>
    <mergeCell ref="R7:R10"/>
    <mergeCell ref="S7:S10"/>
    <mergeCell ref="T11:T14"/>
    <mergeCell ref="U11:U14"/>
    <mergeCell ref="W11:W14"/>
    <mergeCell ref="X11:X14"/>
    <mergeCell ref="Y11:Y14"/>
    <mergeCell ref="R11:R14"/>
    <mergeCell ref="S11:S14"/>
    <mergeCell ref="A7:A10"/>
    <mergeCell ref="B7:B10"/>
    <mergeCell ref="D7:D10"/>
    <mergeCell ref="E7:E10"/>
    <mergeCell ref="A15:A18"/>
    <mergeCell ref="B15:B18"/>
    <mergeCell ref="D15:D18"/>
    <mergeCell ref="E15:E18"/>
    <mergeCell ref="F15:F18"/>
    <mergeCell ref="N11:N14"/>
    <mergeCell ref="O11:O14"/>
    <mergeCell ref="P11:P14"/>
    <mergeCell ref="Q11:Q14"/>
    <mergeCell ref="B11:B14"/>
    <mergeCell ref="S15:S18"/>
    <mergeCell ref="T15:T18"/>
    <mergeCell ref="U15:U18"/>
    <mergeCell ref="W15:W18"/>
    <mergeCell ref="X15:X18"/>
    <mergeCell ref="Y15:Y18"/>
    <mergeCell ref="M15:M18"/>
    <mergeCell ref="N15:N18"/>
    <mergeCell ref="O15:O18"/>
    <mergeCell ref="P15:P18"/>
    <mergeCell ref="Q15:Q18"/>
    <mergeCell ref="R15:R18"/>
    <mergeCell ref="T19:T22"/>
    <mergeCell ref="U19:U22"/>
    <mergeCell ref="W19:W22"/>
    <mergeCell ref="X19:X22"/>
    <mergeCell ref="Y19:Y22"/>
    <mergeCell ref="A23:A26"/>
    <mergeCell ref="D23:D26"/>
    <mergeCell ref="E23:E26"/>
    <mergeCell ref="F23:F26"/>
    <mergeCell ref="M23:M26"/>
    <mergeCell ref="N19:N22"/>
    <mergeCell ref="O19:O22"/>
    <mergeCell ref="P19:P22"/>
    <mergeCell ref="Q19:Q22"/>
    <mergeCell ref="R19:R22"/>
    <mergeCell ref="S19:S22"/>
    <mergeCell ref="A19:A22"/>
    <mergeCell ref="B19:B22"/>
    <mergeCell ref="D19:D22"/>
    <mergeCell ref="E19:E22"/>
    <mergeCell ref="F19:F22"/>
    <mergeCell ref="M19:M22"/>
    <mergeCell ref="T23:T26"/>
    <mergeCell ref="U23:U26"/>
    <mergeCell ref="W23:W26"/>
    <mergeCell ref="X23:X26"/>
    <mergeCell ref="Y23:Y26"/>
    <mergeCell ref="A27:A30"/>
    <mergeCell ref="B27:B30"/>
    <mergeCell ref="D27:D30"/>
    <mergeCell ref="E27:E30"/>
    <mergeCell ref="F27:F30"/>
    <mergeCell ref="N23:N26"/>
    <mergeCell ref="O23:O26"/>
    <mergeCell ref="P23:P26"/>
    <mergeCell ref="Q23:Q26"/>
    <mergeCell ref="R23:R26"/>
    <mergeCell ref="S23:S26"/>
    <mergeCell ref="S27:S30"/>
    <mergeCell ref="T27:T30"/>
    <mergeCell ref="U27:U30"/>
    <mergeCell ref="W27:W30"/>
    <mergeCell ref="X27:X30"/>
    <mergeCell ref="Y27:Y30"/>
    <mergeCell ref="M27:M30"/>
    <mergeCell ref="N27:N30"/>
    <mergeCell ref="O27:O30"/>
    <mergeCell ref="P27:P30"/>
    <mergeCell ref="Q27:Q30"/>
    <mergeCell ref="R27:R30"/>
    <mergeCell ref="T31:T34"/>
    <mergeCell ref="U31:U34"/>
    <mergeCell ref="W31:W34"/>
    <mergeCell ref="X31:X34"/>
    <mergeCell ref="Y31:Y34"/>
    <mergeCell ref="A35:A38"/>
    <mergeCell ref="B35:B38"/>
    <mergeCell ref="D35:D38"/>
    <mergeCell ref="E35:E38"/>
    <mergeCell ref="F35:F38"/>
    <mergeCell ref="N31:N34"/>
    <mergeCell ref="O31:O34"/>
    <mergeCell ref="P31:P34"/>
    <mergeCell ref="Q31:Q34"/>
    <mergeCell ref="R31:R34"/>
    <mergeCell ref="S31:S34"/>
    <mergeCell ref="A31:A34"/>
    <mergeCell ref="B31:B34"/>
    <mergeCell ref="D31:D34"/>
    <mergeCell ref="E31:E34"/>
    <mergeCell ref="F31:F34"/>
    <mergeCell ref="M31:M34"/>
    <mergeCell ref="Y43:Y46"/>
    <mergeCell ref="R43:R46"/>
    <mergeCell ref="S43:S46"/>
    <mergeCell ref="T35:T38"/>
    <mergeCell ref="U35:U38"/>
    <mergeCell ref="W35:W38"/>
    <mergeCell ref="X35:X38"/>
    <mergeCell ref="Y35:Y38"/>
    <mergeCell ref="M35:M38"/>
    <mergeCell ref="N35:N38"/>
    <mergeCell ref="O35:O38"/>
    <mergeCell ref="P35:P38"/>
    <mergeCell ref="Q35:Q38"/>
    <mergeCell ref="R35:R38"/>
    <mergeCell ref="N43:N46"/>
    <mergeCell ref="O43:O46"/>
    <mergeCell ref="P43:P46"/>
    <mergeCell ref="Q43:Q46"/>
    <mergeCell ref="Y39:Y42"/>
    <mergeCell ref="R39:R42"/>
    <mergeCell ref="S39:S42"/>
    <mergeCell ref="T43:T46"/>
    <mergeCell ref="U43:U46"/>
    <mergeCell ref="T39:T42"/>
    <mergeCell ref="N39:N42"/>
    <mergeCell ref="O39:O42"/>
    <mergeCell ref="P39:P42"/>
    <mergeCell ref="Q39:Q42"/>
    <mergeCell ref="A39:A42"/>
    <mergeCell ref="B39:B42"/>
    <mergeCell ref="D39:D42"/>
    <mergeCell ref="E39:E42"/>
    <mergeCell ref="F39:F42"/>
    <mergeCell ref="M39:M42"/>
    <mergeCell ref="N47:N50"/>
    <mergeCell ref="O47:O50"/>
    <mergeCell ref="P47:P50"/>
    <mergeCell ref="A47:A50"/>
    <mergeCell ref="B47:B50"/>
    <mergeCell ref="D47:D50"/>
    <mergeCell ref="E47:E50"/>
    <mergeCell ref="F47:F50"/>
    <mergeCell ref="A43:A46"/>
    <mergeCell ref="D43:D46"/>
    <mergeCell ref="E43:E46"/>
    <mergeCell ref="F43:F46"/>
    <mergeCell ref="M43:M46"/>
    <mergeCell ref="M47:M50"/>
    <mergeCell ref="N51:N54"/>
    <mergeCell ref="O51:O54"/>
    <mergeCell ref="P51:P54"/>
    <mergeCell ref="Q51:Q54"/>
    <mergeCell ref="A51:A54"/>
    <mergeCell ref="B51:B54"/>
    <mergeCell ref="D51:D54"/>
    <mergeCell ref="E51:E54"/>
    <mergeCell ref="F51:F54"/>
    <mergeCell ref="M51:M54"/>
    <mergeCell ref="Y67:Y70"/>
    <mergeCell ref="Q47:Q50"/>
    <mergeCell ref="R47:R50"/>
    <mergeCell ref="T51:T54"/>
    <mergeCell ref="U51:U54"/>
    <mergeCell ref="W51:W54"/>
    <mergeCell ref="X51:X54"/>
    <mergeCell ref="Y51:Y54"/>
    <mergeCell ref="R51:R54"/>
    <mergeCell ref="S51:S54"/>
    <mergeCell ref="S47:S50"/>
    <mergeCell ref="T47:T50"/>
    <mergeCell ref="U47:U50"/>
    <mergeCell ref="W47:W50"/>
    <mergeCell ref="X47:X50"/>
    <mergeCell ref="Y47:Y50"/>
    <mergeCell ref="X63:X66"/>
    <mergeCell ref="Y63:Y66"/>
    <mergeCell ref="Y55:Y58"/>
    <mergeCell ref="R67:R70"/>
    <mergeCell ref="S67:S70"/>
    <mergeCell ref="T67:T70"/>
    <mergeCell ref="U63:U66"/>
    <mergeCell ref="W63:W66"/>
    <mergeCell ref="R55:R58"/>
    <mergeCell ref="Y59:Y62"/>
    <mergeCell ref="Q59:Q62"/>
    <mergeCell ref="R59:R62"/>
    <mergeCell ref="S59:S62"/>
    <mergeCell ref="T59:T62"/>
    <mergeCell ref="U59:U62"/>
    <mergeCell ref="W59:W62"/>
    <mergeCell ref="X59:X62"/>
    <mergeCell ref="M55:M58"/>
    <mergeCell ref="N55:N58"/>
    <mergeCell ref="O55:O58"/>
    <mergeCell ref="P55:P58"/>
    <mergeCell ref="Q55:Q58"/>
    <mergeCell ref="M59:M62"/>
    <mergeCell ref="N59:N62"/>
    <mergeCell ref="O59:O62"/>
    <mergeCell ref="P59:P62"/>
    <mergeCell ref="A59:A62"/>
    <mergeCell ref="B59:B62"/>
    <mergeCell ref="D59:D62"/>
    <mergeCell ref="Y75:Y78"/>
    <mergeCell ref="N75:N78"/>
    <mergeCell ref="O75:O78"/>
    <mergeCell ref="P75:P78"/>
    <mergeCell ref="Q75:Q78"/>
    <mergeCell ref="R75:R78"/>
    <mergeCell ref="S75:S78"/>
    <mergeCell ref="W71:W74"/>
    <mergeCell ref="X71:X74"/>
    <mergeCell ref="U71:U74"/>
    <mergeCell ref="Y71:Y74"/>
    <mergeCell ref="R71:R74"/>
    <mergeCell ref="S71:S74"/>
    <mergeCell ref="N71:N74"/>
    <mergeCell ref="O71:O74"/>
    <mergeCell ref="P71:P74"/>
    <mergeCell ref="Q71:Q74"/>
    <mergeCell ref="A67:A70"/>
    <mergeCell ref="D67:D70"/>
    <mergeCell ref="E67:E70"/>
    <mergeCell ref="E75:E78"/>
    <mergeCell ref="B23:B26"/>
    <mergeCell ref="B43:B46"/>
    <mergeCell ref="B67:B70"/>
    <mergeCell ref="B75:B78"/>
    <mergeCell ref="A71:A74"/>
    <mergeCell ref="B71:B74"/>
    <mergeCell ref="D71:D74"/>
    <mergeCell ref="E71:E74"/>
    <mergeCell ref="F71:F74"/>
    <mergeCell ref="A55:A58"/>
    <mergeCell ref="B55:B58"/>
    <mergeCell ref="D55:D58"/>
    <mergeCell ref="E55:E58"/>
    <mergeCell ref="F55:F58"/>
    <mergeCell ref="F67:F70"/>
    <mergeCell ref="E59:E62"/>
    <mergeCell ref="F59:F62"/>
    <mergeCell ref="B63:B66"/>
    <mergeCell ref="D63:D66"/>
    <mergeCell ref="E63:E66"/>
    <mergeCell ref="F63:F66"/>
    <mergeCell ref="A63:A66"/>
    <mergeCell ref="A75:A78"/>
    <mergeCell ref="D75:D78"/>
    <mergeCell ref="U39:U42"/>
    <mergeCell ref="W39:W42"/>
    <mergeCell ref="X39:X42"/>
    <mergeCell ref="S35:S38"/>
    <mergeCell ref="T75:T78"/>
    <mergeCell ref="U75:U78"/>
    <mergeCell ref="W75:W78"/>
    <mergeCell ref="U67:U70"/>
    <mergeCell ref="W67:W70"/>
    <mergeCell ref="X67:X70"/>
    <mergeCell ref="S55:S58"/>
    <mergeCell ref="T55:T58"/>
    <mergeCell ref="U55:U58"/>
    <mergeCell ref="W55:W58"/>
    <mergeCell ref="X55:X58"/>
    <mergeCell ref="W43:W46"/>
    <mergeCell ref="X43:X46"/>
    <mergeCell ref="T71:T74"/>
    <mergeCell ref="X75:X78"/>
    <mergeCell ref="A79:A82"/>
    <mergeCell ref="B79:B82"/>
    <mergeCell ref="D79:D82"/>
    <mergeCell ref="E79:E82"/>
    <mergeCell ref="F79:F82"/>
    <mergeCell ref="M79:M82"/>
    <mergeCell ref="N79:N82"/>
    <mergeCell ref="O79:O82"/>
    <mergeCell ref="P79:P82"/>
    <mergeCell ref="F75:F78"/>
    <mergeCell ref="M75:M78"/>
    <mergeCell ref="M71:M74"/>
    <mergeCell ref="S79:S82"/>
    <mergeCell ref="T79:T82"/>
    <mergeCell ref="U79:U82"/>
    <mergeCell ref="W79:W82"/>
    <mergeCell ref="X79:X82"/>
    <mergeCell ref="Y79:Y82"/>
    <mergeCell ref="Q99:Q102"/>
    <mergeCell ref="R99:R102"/>
    <mergeCell ref="S99:S102"/>
    <mergeCell ref="T99:T102"/>
    <mergeCell ref="U99:U102"/>
    <mergeCell ref="W99:W102"/>
    <mergeCell ref="X99:X102"/>
    <mergeCell ref="Y99:Y102"/>
    <mergeCell ref="A99:A102"/>
    <mergeCell ref="B99:B102"/>
    <mergeCell ref="D99:D102"/>
    <mergeCell ref="E99:E102"/>
    <mergeCell ref="F99:F102"/>
    <mergeCell ref="M99:M102"/>
    <mergeCell ref="N99:N102"/>
    <mergeCell ref="O99:O102"/>
    <mergeCell ref="P99:P102"/>
  </mergeCells>
  <conditionalFormatting sqref="W3:W102">
    <cfRule type="cellIs" dxfId="3" priority="18" stopIfTrue="1" operator="lessThan">
      <formula>2</formula>
    </cfRule>
  </conditionalFormatting>
  <conditionalFormatting sqref="Z3:Z102">
    <cfRule type="cellIs" dxfId="2" priority="10" operator="greaterThan">
      <formula>8</formula>
    </cfRule>
  </conditionalFormatting>
  <conditionalFormatting sqref="AA3:AA102">
    <cfRule type="cellIs" dxfId="1" priority="9" operator="equal">
      <formula>"Error"</formula>
    </cfRule>
  </conditionalFormatting>
  <conditionalFormatting sqref="X3:X102">
    <cfRule type="cellIs" dxfId="0" priority="8" operator="greaterThan">
      <formula>0</formula>
    </cfRule>
  </conditionalFormatting>
  <printOptions verticalCentered="1"/>
  <pageMargins left="0.25" right="0" top="0.75" bottom="0.75" header="0.3" footer="0.3"/>
  <pageSetup paperSize="17" scale="94" fitToWidth="0" orientation="portrait" r:id="rId1"/>
  <headerFooter>
    <oddHeader>&amp;C&amp;24BRAVO RELAY&amp;Rbr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Flight</vt:lpstr>
      <vt:lpstr>2nd Flight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Hegler</dc:creator>
  <cp:lastModifiedBy>Jim Adams</cp:lastModifiedBy>
  <cp:lastPrinted>2019-01-24T15:55:20Z</cp:lastPrinted>
  <dcterms:created xsi:type="dcterms:W3CDTF">1996-10-14T23:33:28Z</dcterms:created>
  <dcterms:modified xsi:type="dcterms:W3CDTF">2019-01-30T00:14:34Z</dcterms:modified>
</cp:coreProperties>
</file>